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4-yil 3-chorak\"/>
    </mc:Choice>
  </mc:AlternateContent>
  <xr:revisionPtr revIDLastSave="0" documentId="13_ncr:1_{3BDB92B6-9F22-41A4-A82D-B77ABC4619E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2-чорак" sheetId="19" r:id="rId2"/>
    <sheet name="Шартномалар" sheetId="12" state="hidden" r:id="rId3"/>
  </sheets>
  <definedNames>
    <definedName name="_xlnm._FilterDatabase" localSheetId="1" hidden="1">'2024 йил 2-чорак'!$C$9:$AF$104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'2024 йил 2-чорак'!$6:$9</definedName>
    <definedName name="_xlnm.Print_Titles" localSheetId="0">'Йиллик параметр'!$5:$7</definedName>
    <definedName name="_xlnm.Print_Area" localSheetId="1">'2024 йил 2-чорак'!$B$2:$J$118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9" l="1"/>
  <c r="I72" i="19"/>
  <c r="I63" i="19"/>
  <c r="I13" i="19"/>
  <c r="H10" i="19"/>
  <c r="H72" i="19"/>
  <c r="H63" i="19"/>
  <c r="H54" i="19"/>
  <c r="G10" i="19"/>
  <c r="G72" i="19"/>
  <c r="G63" i="19"/>
  <c r="F10" i="19"/>
  <c r="F72" i="19"/>
  <c r="F63" i="19"/>
  <c r="C25" i="19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24" i="19"/>
  <c r="C12" i="19"/>
  <c r="C13" i="19" s="1"/>
  <c r="C14" i="19" s="1"/>
  <c r="C15" i="19" s="1"/>
  <c r="C16" i="19" s="1"/>
  <c r="C17" i="19" s="1"/>
  <c r="C18" i="19" s="1"/>
  <c r="C19" i="19" s="1"/>
  <c r="E69" i="19"/>
  <c r="E70" i="19"/>
  <c r="E71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" i="19" l="1"/>
  <c r="E72" i="19"/>
  <c r="E58" i="19"/>
  <c r="E59" i="19"/>
  <c r="E60" i="19"/>
  <c r="E61" i="19"/>
  <c r="E62" i="19"/>
  <c r="E63" i="19"/>
  <c r="E64" i="19"/>
  <c r="E65" i="19"/>
  <c r="E66" i="19"/>
  <c r="E67" i="19"/>
  <c r="E68" i="19"/>
  <c r="E54" i="19" l="1"/>
  <c r="E55" i="19"/>
  <c r="E56" i="19"/>
  <c r="E57" i="19"/>
  <c r="E12" i="19" l="1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50" i="19"/>
  <c r="E51" i="19"/>
  <c r="E52" i="19"/>
  <c r="E53" i="19"/>
  <c r="E49" i="19"/>
  <c r="E41" i="19" l="1"/>
  <c r="K49" i="19" l="1"/>
  <c r="E11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<sst xmlns="http://schemas.openxmlformats.org/spreadsheetml/2006/main" count="4058" uniqueCount="1448">
  <si>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</si>
  <si>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</si>
  <si>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</si>
  <si>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</si>
  <si>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</si>
  <si>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</si>
  <si>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</si>
  <si>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</si>
  <si>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</si>
  <si>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</si>
  <si>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</si>
  <si>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</si>
  <si>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</si>
  <si>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</si>
  <si>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</si>
  <si>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</si>
  <si>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</si>
  <si>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</si>
  <si>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</si>
  <si>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</si>
  <si>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</si>
  <si>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</si>
  <si>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</si>
  <si>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</si>
  <si>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</si>
  <si>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</si>
  <si>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</si>
  <si>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</si>
  <si>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</si>
  <si>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</si>
  <si>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</si>
  <si>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</si>
  <si>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</si>
  <si>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</si>
  <si>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</si>
  <si>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</si>
  <si>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</si>
  <si>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</si>
  <si>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</si>
  <si>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</si>
  <si>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</si>
  <si>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</si>
  <si>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</si>
  <si>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</si>
  <si>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</si>
  <si>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</si>
  <si>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</si>
  <si>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</si>
  <si>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</si>
  <si>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</si>
  <si>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</si>
  <si>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</si>
  <si>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</si>
  <si>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</si>
  <si>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</si>
  <si>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</si>
  <si>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</si>
  <si>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</si>
  <si>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</si>
  <si>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</si>
  <si>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</si>
  <si>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</si>
  <si>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</si>
  <si>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</si>
  <si>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</si>
  <si>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</si>
  <si>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</si>
  <si>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</si>
  <si>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</si>
  <si>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</si>
  <si>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</si>
  <si>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</si>
  <si>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</si>
  <si>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</si>
  <si>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</si>
  <si>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</si>
  <si>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</si>
  <si>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</si>
  <si>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</si>
  <si>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</si>
  <si>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</si>
  <si>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</si>
  <si>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</si>
  <si>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</si>
  <si>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</si>
  <si>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</si>
  <si>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</si>
  <si>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</si>
  <si>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</si>
  <si>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</si>
  <si>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</si>
  <si>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</si>
  <si>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</si>
  <si>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</si>
  <si>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</si>
  <si>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</si>
  <si>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</si>
  <si>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</si>
  <si>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</si>
  <si>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</si>
  <si>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</si>
  <si>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</si>
  <si>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</si>
  <si>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</si>
  <si>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</si>
  <si>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</si>
  <si>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</si>
  <si>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</si>
  <si>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</si>
  <si>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</si>
  <si>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</si>
  <si>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</si>
  <si>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</si>
  <si>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</si>
  <si>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</si>
  <si>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</si>
  <si>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</si>
  <si>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</si>
  <si>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</si>
  <si>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</si>
  <si>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</si>
  <si>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</si>
  <si>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</si>
  <si>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</si>
  <si>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</si>
  <si>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</si>
  <si>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</si>
  <si>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</si>
  <si>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</si>
  <si>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</si>
  <si>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</si>
  <si>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</si>
  <si>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</si>
  <si>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</si>
  <si>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</si>
  <si>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</si>
  <si>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</si>
  <si>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</si>
  <si>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</si>
  <si>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</si>
  <si>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</si>
  <si>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</si>
  <si>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</si>
  <si>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</si>
  <si>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</si>
  <si>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</si>
  <si>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</si>
  <si>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</si>
  <si>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</si>
  <si>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</si>
  <si>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</si>
  <si>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</si>
  <si>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</si>
  <si>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</si>
  <si>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</si>
  <si>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</si>
  <si>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</si>
  <si>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</si>
  <si>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</si>
  <si>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</si>
  <si>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</si>
  <si>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</si>
  <si>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</si>
  <si>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</si>
  <si>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</si>
  <si>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</si>
  <si>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</si>
  <si>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</si>
  <si>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</si>
  <si>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</si>
  <si>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</si>
  <si>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</si>
  <si>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</si>
  <si>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</si>
  <si>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</si>
  <si>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</si>
  <si>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</si>
  <si>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</si>
  <si>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</si>
  <si>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</si>
  <si>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</si>
  <si>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</si>
  <si>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</si>
  <si>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</si>
  <si>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</si>
  <si>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</si>
  <si>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</si>
  <si>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</si>
  <si>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</si>
  <si>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</si>
  <si>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</si>
  <si>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</si>
  <si>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</si>
  <si>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</si>
  <si>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</si>
  <si>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</si>
  <si>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</si>
  <si>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</si>
  <si>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</si>
  <si>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</si>
  <si>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</si>
  <si>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</si>
  <si>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</si>
  <si>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</si>
  <si>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</si>
  <si>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</si>
  <si>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</si>
  <si>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</si>
  <si>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</si>
  <si>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</si>
  <si>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</si>
  <si>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</si>
  <si>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</si>
  <si>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</si>
  <si>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</si>
  <si>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</si>
  <si>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</si>
  <si>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</si>
  <si>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</si>
  <si>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</si>
  <si>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</si>
  <si>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</si>
  <si>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</si>
  <si>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</si>
  <si>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</si>
  <si>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</si>
  <si>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</si>
  <si>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</si>
  <si>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</si>
  <si>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</si>
  <si>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</si>
  <si>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</si>
  <si>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</si>
  <si>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</si>
  <si>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</si>
  <si>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</si>
  <si>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</si>
  <si>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</si>
  <si>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</si>
  <si>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</si>
  <si>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</si>
  <si>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</si>
  <si>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</si>
  <si>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</si>
  <si>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</si>
  <si>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</si>
  <si>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</si>
  <si>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</si>
  <si>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</si>
  <si>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</si>
  <si>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</si>
  <si>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</si>
  <si>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</si>
  <si>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</si>
  <si>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</si>
  <si>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</si>
  <si>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</si>
  <si>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</si>
  <si>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</si>
  <si>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</si>
  <si>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</si>
  <si>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</si>
  <si>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</si>
  <si>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</si>
  <si>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</si>
  <si>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</si>
  <si>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</si>
  <si>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</si>
  <si>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</si>
  <si>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</si>
  <si>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</si>
  <si>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</si>
  <si>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</si>
  <si>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</si>
  <si>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</si>
  <si>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</si>
  <si>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</si>
  <si>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</si>
  <si>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</si>
  <si>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</si>
  <si>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</si>
  <si>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</si>
  <si>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</si>
  <si>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</si>
  <si>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</si>
  <si>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</si>
  <si>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</si>
  <si>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</si>
  <si>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</si>
  <si>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</si>
  <si>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</si>
  <si>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</si>
  <si>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</si>
  <si>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</si>
  <si>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</si>
  <si>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</si>
  <si>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</si>
  <si>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</si>
  <si>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</si>
  <si>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</si>
  <si>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</si>
  <si>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</si>
  <si>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</si>
  <si>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</si>
  <si>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</si>
  <si>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</si>
  <si>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</si>
  <si>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</si>
  <si>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</si>
  <si>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</si>
  <si>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</si>
  <si>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</si>
  <si>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</si>
  <si>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</si>
  <si>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</si>
  <si>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</si>
  <si>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</si>
  <si>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</si>
  <si>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</si>
  <si>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</si>
  <si>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</si>
  <si>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</si>
  <si>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</si>
  <si>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</si>
  <si>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</si>
  <si>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</si>
  <si>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</si>
  <si>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</si>
  <si>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</si>
  <si>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</si>
  <si>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</si>
  <si>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</si>
  <si>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</si>
  <si>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</si>
  <si>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</si>
  <si>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</si>
  <si>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</si>
  <si>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</si>
  <si>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</si>
  <si>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</si>
  <si>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</si>
  <si>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</si>
  <si>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</si>
  <si>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</si>
  <si>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</si>
  <si>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</si>
  <si>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</si>
  <si>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</si>
  <si>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</si>
  <si>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</si>
  <si>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</si>
  <si>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</si>
  <si>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</si>
  <si>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</si>
  <si>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</si>
  <si>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</si>
  <si>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</si>
  <si>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</si>
  <si>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</si>
  <si>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</si>
  <si>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</si>
  <si>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</si>
  <si>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</si>
  <si>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</si>
  <si>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</si>
  <si>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</si>
  <si>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</si>
  <si>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</si>
  <si>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</si>
  <si>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</si>
  <si>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</si>
  <si>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</si>
  <si>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</si>
  <si>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</si>
  <si>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</si>
  <si>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</si>
  <si>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</si>
  <si>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</si>
  <si>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</si>
  <si>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</si>
  <si>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</si>
  <si>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</si>
  <si>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</si>
  <si>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</si>
  <si>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</si>
  <si>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</si>
  <si>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</si>
  <si>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</si>
  <si>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</si>
  <si>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</si>
  <si>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</si>
  <si>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</si>
  <si>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</si>
  <si>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</si>
  <si>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</si>
  <si>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</si>
  <si>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</si>
  <si>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</si>
  <si>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</si>
  <si>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</si>
  <si>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</si>
  <si>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</si>
  <si>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</si>
  <si>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</si>
  <si>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</si>
  <si>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</si>
  <si>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</si>
  <si>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</si>
  <si>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</si>
  <si>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</si>
  <si>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</si>
  <si>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</si>
  <si>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</si>
  <si>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</si>
  <si>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</si>
  <si>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</si>
  <si>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</si>
  <si>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</si>
  <si>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</si>
  <si>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</si>
  <si>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</si>
  <si>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</si>
  <si>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</si>
  <si>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</si>
  <si>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</si>
  <si>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</si>
  <si>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</si>
  <si>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</si>
  <si>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</si>
  <si>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</si>
  <si>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</si>
  <si>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</si>
  <si>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</si>
  <si>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</si>
  <si>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</si>
  <si>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</si>
  <si>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</si>
  <si>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</si>
  <si>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</si>
  <si>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</si>
  <si>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</si>
  <si>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</si>
  <si>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</si>
  <si>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</si>
  <si>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</si>
  <si>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</si>
  <si>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</si>
  <si>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</si>
  <si>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</si>
  <si>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</si>
  <si>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</si>
  <si>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</si>
  <si>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</si>
  <si>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</si>
  <si>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</si>
  <si>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</si>
  <si>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</si>
  <si>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</si>
  <si>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</si>
  <si>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</si>
  <si>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</si>
  <si>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</si>
  <si>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</si>
  <si>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</si>
  <si>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</si>
  <si>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</si>
  <si>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</si>
  <si>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</si>
  <si>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</si>
  <si>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</si>
  <si>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</si>
  <si>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</si>
  <si>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</si>
  <si>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</si>
  <si>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</si>
  <si>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</si>
  <si>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</si>
  <si>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</si>
  <si>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</si>
  <si>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</si>
  <si>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</si>
  <si>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</si>
  <si>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</si>
  <si>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</si>
  <si>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</si>
  <si>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</si>
  <si>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</si>
  <si>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</si>
  <si>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</si>
  <si>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</si>
  <si>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</si>
  <si>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</si>
  <si>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</si>
  <si>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</si>
  <si>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</si>
  <si>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</si>
  <si>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</si>
  <si>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</si>
  <si>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</si>
  <si>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</si>
  <si>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</si>
  <si>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</si>
  <si>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</si>
  <si>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</si>
  <si>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</si>
  <si>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</si>
  <si>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</si>
  <si>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</si>
  <si>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</si>
  <si>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</si>
  <si>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</si>
  <si>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</si>
  <si>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</si>
  <si>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</si>
  <si>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</si>
  <si>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</si>
  <si>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</si>
  <si>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</si>
  <si>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</si>
  <si>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</si>
  <si>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</si>
  <si>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</si>
  <si>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</si>
  <si>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</si>
  <si>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</si>
  <si>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</si>
  <si>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</si>
  <si>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</si>
  <si>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</si>
  <si>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</si>
  <si>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</si>
  <si>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</si>
  <si>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</si>
  <si>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</si>
  <si>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</si>
  <si>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</si>
  <si>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</si>
  <si>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</si>
  <si>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</si>
  <si>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</si>
  <si>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</si>
  <si>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</si>
  <si>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</si>
  <si>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</si>
  <si>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</si>
  <si>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</si>
  <si>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</si>
  <si>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</si>
  <si>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</si>
  <si>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</si>
  <si>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</si>
  <si>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</si>
  <si>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</si>
  <si>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</si>
  <si>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</si>
  <si>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</si>
  <si>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</si>
  <si>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</si>
  <si>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</si>
  <si>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</si>
  <si>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</si>
  <si>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</si>
  <si>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</si>
  <si>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</si>
  <si>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</si>
  <si>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</si>
  <si>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</si>
  <si>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</si>
  <si>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</si>
  <si>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</si>
  <si>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</si>
  <si>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</si>
  <si>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</si>
  <si>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</si>
  <si>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</si>
  <si>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</si>
  <si>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</si>
  <si>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</si>
  <si>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</si>
  <si>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</si>
  <si>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</si>
  <si>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</si>
  <si>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</si>
  <si>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</si>
  <si>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</si>
  <si>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</si>
  <si>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</si>
  <si>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</si>
  <si>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</si>
  <si>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</si>
  <si>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</si>
  <si>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</si>
  <si>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</si>
  <si>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</si>
  <si>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</si>
  <si>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</si>
  <si>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</si>
  <si>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</si>
  <si>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</si>
  <si>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</si>
  <si>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</si>
  <si>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</si>
  <si>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</si>
  <si>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</si>
  <si>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</si>
  <si>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</si>
  <si>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</si>
  <si>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</si>
  <si>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</si>
  <si>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</si>
  <si>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</si>
  <si>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</si>
  <si>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</si>
  <si>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</si>
  <si>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</si>
  <si>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</si>
  <si>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</si>
  <si>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</si>
  <si>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</si>
  <si>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</si>
  <si>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</si>
  <si>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</si>
  <si>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</si>
  <si>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</si>
  <si>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</si>
  <si>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</si>
  <si>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</si>
  <si>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</si>
  <si>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</si>
  <si>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</si>
  <si>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</si>
  <si>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</si>
  <si>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</si>
  <si>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</si>
  <si>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</si>
  <si>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</si>
  <si>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</si>
  <si>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</si>
  <si>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</si>
  <si>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</si>
  <si>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</si>
  <si>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</si>
  <si>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</si>
  <si>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</si>
  <si>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</si>
  <si>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</si>
  <si>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</si>
  <si>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</si>
  <si>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</si>
  <si>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</si>
  <si>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</si>
  <si>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</si>
  <si>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</si>
  <si>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</si>
  <si>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</si>
  <si>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</si>
  <si>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</si>
  <si>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</si>
  <si>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</si>
  <si>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</si>
  <si>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</si>
  <si>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</si>
  <si>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</si>
  <si>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</si>
  <si>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</si>
  <si>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</si>
  <si>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</si>
  <si>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</si>
  <si>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</si>
  <si>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</si>
  <si>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</si>
  <si>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</si>
  <si>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</si>
  <si>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</si>
  <si>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</si>
  <si>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</si>
  <si>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</si>
  <si>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</si>
  <si>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</si>
  <si>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</si>
  <si>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</si>
  <si>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</si>
  <si>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</si>
  <si>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</si>
  <si>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</si>
  <si>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</si>
  <si>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</si>
  <si>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</si>
  <si>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</si>
  <si>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</si>
  <si>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</si>
  <si>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</si>
  <si>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</si>
  <si>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</si>
  <si>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</si>
  <si>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</si>
  <si>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</si>
  <si>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</si>
  <si>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</si>
  <si>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</si>
  <si>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</si>
  <si>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</si>
  <si>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</si>
  <si>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</si>
  <si>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</si>
  <si>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</si>
  <si>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</si>
  <si>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</si>
  <si>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</si>
  <si>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</si>
  <si>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</si>
  <si>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</si>
  <si>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</si>
  <si>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</si>
  <si>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</si>
  <si>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</si>
  <si>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</si>
  <si>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</si>
  <si>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</si>
  <si>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</si>
  <si>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</si>
  <si>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</si>
  <si>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</si>
  <si>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</si>
  <si>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</si>
  <si>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</si>
  <si>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</si>
  <si>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</si>
  <si>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</si>
  <si>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</si>
  <si>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</si>
  <si>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</si>
  <si>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</si>
  <si>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</si>
  <si>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</si>
  <si>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</si>
  <si>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</si>
  <si>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</si>
  <si>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</si>
  <si>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</si>
  <si>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</si>
  <si>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</si>
  <si>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</si>
  <si>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</si>
  <si>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</si>
  <si>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</si>
  <si>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</si>
  <si>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</si>
  <si>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</si>
  <si>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</si>
  <si>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</si>
  <si>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</si>
  <si>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</si>
  <si>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</si>
  <si>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</si>
  <si>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</si>
  <si>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</si>
  <si>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</si>
  <si>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</si>
  <si>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</si>
  <si>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</si>
  <si>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</si>
  <si>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</si>
  <si>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</si>
  <si>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</si>
  <si>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</si>
  <si>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</si>
  <si>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</si>
  <si>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</si>
  <si>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</si>
  <si>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</si>
  <si>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</si>
  <si>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</si>
  <si>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</si>
  <si>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</si>
  <si>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</si>
  <si>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</si>
  <si>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</si>
  <si>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</si>
  <si>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</si>
  <si>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</si>
  <si>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</si>
  <si>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</si>
  <si>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</si>
  <si>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</si>
  <si>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</si>
  <si>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</si>
  <si>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</si>
  <si>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</si>
  <si>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</si>
  <si>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</si>
  <si>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</si>
  <si>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</si>
  <si>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</si>
  <si>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</si>
  <si>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</si>
  <si>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</si>
  <si>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</si>
  <si>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</si>
  <si>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</si>
  <si>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</si>
  <si>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</si>
  <si>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</si>
  <si>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</si>
  <si>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</si>
  <si>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</si>
  <si>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</si>
  <si>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</si>
  <si>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</si>
  <si>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</si>
  <si>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</si>
  <si>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</si>
  <si>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</si>
  <si>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</si>
  <si>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</si>
  <si>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</si>
  <si>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</si>
  <si>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</si>
  <si>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</si>
  <si>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</si>
  <si>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</si>
  <si>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</si>
  <si>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</si>
  <si>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</si>
  <si>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</si>
  <si>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</si>
  <si>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</si>
  <si>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</si>
  <si>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</si>
  <si>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</si>
  <si>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</si>
  <si>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</si>
  <si>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</si>
  <si>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</si>
  <si>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</si>
  <si>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</si>
  <si>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</si>
  <si>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</si>
  <si>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</si>
  <si>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</si>
  <si>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</si>
  <si>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</si>
  <si>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</si>
  <si>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</si>
  <si>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</si>
  <si>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</si>
  <si>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</si>
  <si>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</si>
  <si>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</si>
  <si>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</si>
  <si>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</si>
  <si>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</si>
  <si>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</si>
  <si>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</si>
  <si>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</si>
  <si>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</si>
  <si>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</si>
  <si>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</si>
  <si>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</si>
  <si>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</si>
  <si>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</si>
  <si>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</si>
  <si>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</si>
  <si>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</si>
  <si>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</si>
  <si>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</si>
  <si>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</si>
  <si>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</si>
  <si>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</si>
  <si>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</si>
  <si>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</si>
  <si>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</si>
  <si>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</si>
  <si>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</si>
  <si>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</si>
  <si>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</si>
  <si>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</si>
  <si>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</si>
  <si>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</si>
  <si>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</si>
  <si>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</si>
  <si>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</si>
  <si>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</si>
  <si>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</si>
  <si>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</si>
  <si>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</si>
  <si>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</si>
  <si>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</si>
  <si>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</si>
  <si>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</si>
  <si>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</si>
  <si>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</si>
  <si>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</si>
  <si>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</si>
  <si>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</si>
  <si>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</si>
  <si>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</si>
  <si>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</si>
  <si>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</si>
  <si>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</si>
  <si>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</si>
  <si>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</si>
  <si>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</si>
  <si>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</si>
  <si>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</si>
  <si>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</si>
  <si>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</si>
  <si>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</si>
  <si>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</si>
  <si>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</si>
  <si>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</si>
  <si>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</si>
  <si>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</si>
  <si>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</si>
  <si>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</si>
  <si>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</si>
  <si>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</si>
  <si>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</si>
  <si>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</si>
  <si>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</si>
  <si>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</si>
  <si>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</si>
  <si>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</si>
  <si>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</si>
  <si>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</si>
  <si>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</si>
  <si>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</si>
  <si>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</si>
  <si>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</si>
  <si>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</si>
  <si>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</si>
  <si>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</si>
  <si>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</si>
  <si>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</si>
  <si>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</si>
  <si>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</si>
  <si>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</si>
  <si>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</si>
  <si>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</si>
  <si>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</si>
  <si>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</si>
  <si>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</si>
  <si>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</si>
  <si>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</si>
  <si>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</si>
  <si>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</si>
  <si>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</si>
  <si>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</si>
  <si>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</si>
  <si>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</si>
  <si>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</si>
  <si>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</si>
  <si>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</si>
  <si>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</si>
  <si>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</si>
  <si>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</si>
  <si>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</si>
  <si>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</si>
  <si>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</si>
  <si>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</si>
  <si>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</si>
  <si>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</si>
  <si>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</si>
  <si>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</si>
  <si>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</si>
  <si>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</si>
  <si>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</si>
  <si>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</si>
  <si>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</si>
  <si>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</si>
  <si>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</si>
  <si>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</si>
  <si>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</si>
  <si>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</si>
  <si>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</si>
  <si>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</si>
  <si>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</si>
  <si>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</si>
  <si>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</si>
  <si>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</si>
  <si>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</si>
  <si>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</si>
  <si>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</si>
  <si>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</si>
  <si>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</si>
  <si>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</si>
  <si>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</si>
  <si>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</si>
  <si>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</si>
  <si>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</si>
  <si>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</si>
  <si>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</si>
  <si>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</si>
  <si>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</si>
  <si>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</si>
  <si>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</si>
  <si>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</si>
  <si>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</si>
  <si>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</si>
  <si>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</si>
  <si>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</si>
  <si>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</si>
  <si>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</si>
  <si>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</si>
  <si>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</si>
  <si>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</si>
  <si>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</si>
  <si>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</si>
  <si>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</si>
  <si>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</si>
  <si>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</si>
  <si>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</si>
  <si>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</si>
  <si>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</si>
  <si>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</si>
  <si>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</si>
  <si>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</si>
  <si>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</si>
  <si>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</si>
  <si>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</si>
  <si>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</si>
  <si>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</si>
  <si>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</si>
  <si>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</si>
  <si>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</si>
  <si>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</si>
  <si>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</si>
  <si>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</si>
  <si>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</si>
  <si>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</si>
  <si>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</si>
  <si>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</si>
  <si>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</si>
  <si>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</si>
  <si>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</si>
  <si>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</si>
  <si>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</si>
  <si>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</si>
  <si>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</si>
  <si>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</si>
  <si>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</si>
  <si>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</si>
  <si>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</si>
  <si>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</si>
  <si>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</si>
  <si>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</si>
  <si>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</si>
  <si>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</si>
  <si>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</si>
  <si>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</si>
  <si>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</si>
  <si>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</si>
  <si>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</si>
  <si>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</si>
  <si>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</si>
  <si>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</si>
  <si>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</si>
  <si>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</si>
  <si>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</si>
  <si>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</si>
  <si>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</si>
  <si>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</si>
  <si>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</si>
  <si>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</si>
  <si>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</si>
  <si>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</si>
  <si>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</si>
  <si>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</si>
  <si>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</si>
  <si>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</si>
  <si>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</si>
  <si>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</si>
  <si>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</si>
  <si>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</si>
  <si>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</si>
  <si>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</si>
  <si>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</si>
  <si>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</si>
  <si>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</si>
  <si>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</si>
  <si>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</si>
  <si>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</si>
  <si>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</si>
  <si>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</si>
  <si>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</si>
  <si>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</si>
  <si>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</si>
  <si>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</si>
  <si>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</si>
  <si>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</si>
  <si>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</si>
  <si>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</si>
  <si>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</si>
  <si>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</si>
  <si>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</si>
  <si>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</si>
  <si>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</si>
  <si>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</si>
  <si>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</si>
  <si>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</si>
  <si>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</si>
  <si>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</si>
  <si>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</si>
  <si>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</si>
  <si>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</si>
  <si>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</si>
  <si>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</si>
  <si>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</si>
  <si>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</si>
  <si>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</si>
  <si>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</si>
  <si>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</si>
  <si>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</si>
  <si>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</si>
  <si>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</si>
  <si>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</si>
  <si>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</si>
  <si>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</si>
  <si>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</si>
  <si>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</si>
  <si>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</si>
  <si>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</si>
  <si>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</si>
  <si>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</si>
  <si>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</si>
  <si>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</si>
  <si>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</si>
  <si>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</si>
  <si>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</si>
  <si>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</si>
  <si>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</si>
  <si>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</si>
  <si>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</si>
  <si>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</si>
  <si>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</si>
  <si>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</si>
  <si>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</si>
  <si>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</si>
  <si>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</si>
  <si>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</si>
  <si>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</si>
  <si>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</si>
  <si>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</si>
  <si>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</si>
  <si>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</si>
  <si>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</si>
  <si>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</si>
  <si>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</si>
  <si>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</si>
  <si>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</si>
  <si>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</si>
  <si>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</si>
  <si>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</si>
  <si>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</si>
  <si>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</si>
  <si>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</si>
  <si>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</si>
  <si>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</si>
  <si>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</si>
  <si>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</si>
  <si>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</si>
  <si>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</si>
  <si>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</si>
  <si>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</si>
  <si>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</si>
  <si>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</si>
  <si>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</si>
  <si>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</si>
  <si>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</si>
  <si>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</si>
  <si>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</si>
  <si>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</si>
  <si>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</si>
  <si>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</si>
  <si>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</si>
  <si>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</si>
  <si>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</si>
  <si>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</si>
  <si>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</si>
  <si>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</si>
  <si>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</si>
  <si>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</si>
  <si>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</si>
  <si>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</si>
  <si>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</si>
  <si>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</si>
  <si>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</si>
  <si>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</si>
  <si>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</si>
  <si>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</si>
  <si>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</si>
  <si>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</si>
  <si>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</si>
  <si>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</si>
  <si>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</si>
  <si>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</si>
  <si>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</si>
  <si>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</si>
  <si>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</si>
  <si>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</si>
  <si>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</si>
  <si>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</si>
  <si>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</si>
  <si>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</si>
  <si>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</si>
  <si>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</si>
  <si>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</si>
  <si>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</si>
  <si>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</si>
  <si>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</si>
  <si>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</si>
  <si>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</si>
  <si>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</si>
  <si>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</si>
  <si>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</si>
  <si>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</si>
  <si>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</si>
  <si>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</si>
  <si>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</si>
  <si>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</si>
  <si>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</si>
  <si>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</si>
  <si>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</si>
  <si>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</si>
  <si>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</si>
  <si>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</si>
  <si>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</si>
  <si>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</si>
  <si>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</si>
  <si>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</si>
  <si>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</si>
  <si>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</si>
  <si>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</si>
  <si>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</si>
  <si>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</si>
  <si>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</si>
  <si>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</si>
  <si>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</si>
  <si>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</si>
  <si>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</si>
  <si>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</si>
  <si>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</si>
  <si>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</si>
  <si>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</si>
  <si>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</si>
  <si>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</si>
  <si>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</si>
  <si>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</si>
  <si>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</si>
  <si>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</si>
  <si>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</si>
  <si>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</si>
  <si>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</si>
  <si>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</si>
  <si>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</si>
  <si>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</si>
  <si>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</si>
  <si>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</si>
  <si>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</si>
  <si>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</si>
  <si>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</si>
  <si>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</si>
  <si>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</si>
  <si>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</si>
  <si>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</si>
  <si>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</si>
  <si>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</si>
  <si>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</si>
  <si>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</si>
  <si>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</si>
  <si>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</si>
  <si>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</si>
  <si>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</si>
  <si>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</si>
  <si>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</si>
  <si>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</si>
  <si>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</si>
  <si>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</si>
  <si>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</si>
  <si>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</si>
  <si>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</si>
  <si>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</si>
  <si>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</si>
  <si>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</si>
  <si>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</si>
  <si>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</si>
  <si>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</si>
  <si>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</si>
  <si>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</si>
  <si>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</si>
  <si>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</si>
  <si>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</si>
  <si>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</si>
  <si>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</si>
  <si>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</si>
  <si>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</si>
  <si>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</si>
  <si>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</si>
  <si>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</si>
  <si>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</si>
  <si>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</si>
  <si>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</si>
  <si>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</si>
  <si>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</si>
  <si>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</si>
  <si>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</si>
  <si>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</si>
  <si>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</si>
  <si>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</si>
  <si>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</si>
  <si>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</si>
  <si>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</si>
  <si>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</si>
  <si>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</si>
  <si>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</si>
  <si>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</si>
  <si>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</si>
  <si>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</si>
  <si>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</si>
  <si>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"Меҳрли мактаб" давлат таълим муассасаси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</si>
  <si>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</si>
  <si>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</si>
  <si>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</si>
  <si>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</si>
  <si>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</si>
  <si>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</si>
  <si>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</si>
  <si>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мактабгача таълим ташкилотлари ходимларининг иш ҳақи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</si>
  <si>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</si>
  <si>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</si>
  <si>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вазирлигининг марказлаштирилган тадбирлар бўйича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</si>
  <si>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</si>
  <si>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</si>
  <si>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</si>
  <si>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</si>
  <si>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Дарслик ва ўқув қўлланмаларни чоп этиш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</si>
  <si>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</si>
  <si>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</si>
  <si>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</si>
  <si>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</si>
  <si>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</si>
  <si>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</si>
  <si>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</si>
  <si>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Мактабгача таълим Агентлик марказий аппарати ҳамда унинг тасарруфидаги муассаса ва ташкилотлар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</si>
  <si>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</si>
  <si>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</si>
  <si>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</si>
  <si>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 xml:space="preserve">Қорақалпоғистон Республикаси Нукус шаҳридаги “Имкон”  реабилитация марказига эга давлат кўп тармоқли ихтисослаштирилган мактабгача таълим ташкилоти 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</si>
  <si>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</si>
  <si>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</si>
  <si>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</si>
  <si>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Ихтисослаштирилган таълим муассасалари агентлиги ҳамда унинг тасарруфидаги муассаса ва ташкилотлар</t>
  </si>
  <si>
    <t>44.1.</t>
  </si>
  <si>
    <t>44.2.</t>
  </si>
  <si>
    <t>44.3.</t>
  </si>
  <si>
    <t>44.4.</t>
  </si>
  <si>
    <t>44.5.</t>
  </si>
  <si>
    <t>44.6.</t>
  </si>
  <si>
    <t>44.7.</t>
  </si>
  <si>
    <t>44.8.</t>
  </si>
  <si>
    <t xml:space="preserve">Ихтисослаштирилган таълим муассасалари агентлиги </t>
  </si>
  <si>
    <t>Тошкент шахридаги Президент мактаби</t>
  </si>
  <si>
    <t>Нукус шахридаги Президент мактаби</t>
  </si>
  <si>
    <t>Наманган шахридаги Президент мактаби</t>
  </si>
  <si>
    <t>Хива шахридаги Президент мактаби</t>
  </si>
  <si>
    <t>Фарғона шахридаги Президент мактаби</t>
  </si>
  <si>
    <t>Бухоро шахридаги Президент мактаби</t>
  </si>
  <si>
    <t>Навоий шахридаги Президент мактаби</t>
  </si>
  <si>
    <t>Қарши шахридаги Президент мактаби</t>
  </si>
  <si>
    <t>Жиззах шахридаги Президент мактаби</t>
  </si>
  <si>
    <t>Гулистон шахридаги Президент мактаби</t>
  </si>
  <si>
    <t>Термиз шахридаги Президент мактаби</t>
  </si>
  <si>
    <t>Андижон шахридаги Президент мактаби</t>
  </si>
  <si>
    <t>Нурафшон шахридаги Президент мактаби</t>
  </si>
  <si>
    <t>Самарқанд шахридаги Президент мактаби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</si>
  <si>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</si>
  <si>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</si>
  <si>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</si>
  <si>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</si>
  <si>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</si>
  <si>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</si>
  <si>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</si>
  <si>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</si>
  <si>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</si>
  <si>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</si>
  <si>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</si>
  <si>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</si>
  <si>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Педагогик маҳорат ва ҳалқаро баҳолаш илмий-амалий маркази</t>
  </si>
  <si>
    <t>Олмазор туман ихтисослаштиришган мактаби</t>
  </si>
  <si>
    <t>Шайхонтохур туман ихтисослаштиришган мактаби</t>
  </si>
  <si>
    <t>Сергели туман ихтисослаштиришган мактаби</t>
  </si>
  <si>
    <r>
      <rPr>
        <b/>
        <u/>
        <sz val="14"/>
        <rFont val="Arial"/>
        <family val="2"/>
        <charset val="204"/>
      </rPr>
      <t xml:space="preserve">2024 йилнинг 3 чорагида Мактабгача ва мактаб таълими вазирлигига республика бюджетидан ажратилган маблағлар ва уларнинг ижроси тўғрисида </t>
    </r>
    <r>
      <rPr>
        <b/>
        <u/>
        <sz val="14"/>
        <color indexed="60"/>
        <rFont val="Arial"/>
        <family val="2"/>
        <charset val="204"/>
      </rPr>
      <t xml:space="preserve">
ДАСТЛАБКИ  МАЪЛУМОТ</t>
    </r>
  </si>
  <si>
    <t>Ташаббусли бюджетлаштириш тадбирлари доирасида (1,5 мингдан ортиқ овоз тўплаган) лойихаларни молиялаштириш</t>
  </si>
  <si>
    <t>Нодавлат таълим ташкилотларида малака ошириш харажатлари учун</t>
  </si>
  <si>
    <t>А. Авлоний номидаги педагогик маҳорат миллий институтини</t>
  </si>
  <si>
    <t>Қорақалпоғистон Республикаси педагогик маҳорат маркази</t>
  </si>
  <si>
    <t>Андижон вилоят педагогик маҳорат маркази</t>
  </si>
  <si>
    <t>Бухоро вилоят педагогик маҳорат маркази</t>
  </si>
  <si>
    <t>Жиззах вилоят педагогик маҳорат маркази</t>
  </si>
  <si>
    <t>Қарши вилоят педагогик маҳорат маркази</t>
  </si>
  <si>
    <t>Навоий вилоят педагогик маҳорат маркази</t>
  </si>
  <si>
    <t>Наманган вилоят педагогик маҳорат маркази</t>
  </si>
  <si>
    <t>Самарканд вилоят педагогик маҳорат маркази</t>
  </si>
  <si>
    <t>Сурхондарё вилоят педагогик маҳорат маркази</t>
  </si>
  <si>
    <t>Сирдарё вилоят педагогик маҳорат маркази</t>
  </si>
  <si>
    <t>Тошкент вилояти педагогик маҳорат маркази</t>
  </si>
  <si>
    <t>Фаргона вилоят педагогик маҳорат маркази</t>
  </si>
  <si>
    <t>Хоразм вилоят педагогик маҳорат маркази</t>
  </si>
  <si>
    <t xml:space="preserve"> "Таъминот ва логистика" ДУК орқали харид қилинадиган марказлашган харидлар</t>
  </si>
  <si>
    <t>Мактабгача таълим агентлигининг Марказлашган харажат ва тадбирлар бўйича харажатлари</t>
  </si>
  <si>
    <t>"Янги Ўзбекистон" Университетида давлат гранди асосида таҳсил олувчилар ҳаражатини давлат бюджетидан қоплаш харажатлари</t>
  </si>
  <si>
    <t>45.1.</t>
  </si>
  <si>
    <t>45.2.</t>
  </si>
  <si>
    <t>45.3.</t>
  </si>
  <si>
    <t>45.4.</t>
  </si>
  <si>
    <t>45.5.</t>
  </si>
  <si>
    <t>45.6.</t>
  </si>
  <si>
    <t>45.7.</t>
  </si>
  <si>
    <t>45.8.</t>
  </si>
  <si>
    <t>46.1.</t>
  </si>
  <si>
    <t>46.2.</t>
  </si>
  <si>
    <t>46.3.</t>
  </si>
  <si>
    <t>46.4.</t>
  </si>
  <si>
    <t>46.5.</t>
  </si>
  <si>
    <t>46.6.</t>
  </si>
  <si>
    <t>46.7.</t>
  </si>
  <si>
    <t>46,.8.</t>
  </si>
  <si>
    <t>46.9.</t>
  </si>
  <si>
    <t>46.10.</t>
  </si>
  <si>
    <t>46.11.</t>
  </si>
  <si>
    <t>46.12.</t>
  </si>
  <si>
    <t>46.13.</t>
  </si>
  <si>
    <t>46.14.</t>
  </si>
  <si>
    <t>46.15.</t>
  </si>
  <si>
    <t>46.16.</t>
  </si>
  <si>
    <t>46.17.</t>
  </si>
  <si>
    <t>46.18.</t>
  </si>
  <si>
    <t>46.19.</t>
  </si>
  <si>
    <t>46.20.</t>
  </si>
  <si>
    <t>46.21.</t>
  </si>
  <si>
    <t>46.22</t>
  </si>
  <si>
    <t>46.23.</t>
  </si>
  <si>
    <t>46.24.</t>
  </si>
  <si>
    <t>46.25.</t>
  </si>
  <si>
    <t>46.27.</t>
  </si>
  <si>
    <t>46.28.</t>
  </si>
  <si>
    <t>46.29.</t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</si>
  <si>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(2024 йил III-чоракда)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</si>
</sst>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#,##0\ _₽;[Red]#,##0\ _₽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0" fillId="0" borderId="0"/>
    <xf numFmtId="43" fontId="20" fillId="0" borderId="0" applyFont="0" applyFill="0" applyBorder="0" applyAlignment="0" applyProtection="0"/>
  </cellStyleXfs>
  <cellXfs count="142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17" fillId="3" borderId="43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Border="1" applyAlignment="1">
      <alignment horizontal="left" vertical="center" wrapText="1" indent="2"/>
    </xf>
    <xf numFmtId="3" fontId="9" fillId="0" borderId="34" xfId="0" applyNumberFormat="1" applyFont="1" applyBorder="1" applyAlignment="1">
      <alignment horizontal="left" vertical="center" wrapText="1" indent="2"/>
    </xf>
    <xf numFmtId="3" fontId="9" fillId="0" borderId="34" xfId="0" applyNumberFormat="1" applyFont="1" applyBorder="1" applyAlignment="1">
      <alignment horizontal="left" vertical="center" indent="2"/>
    </xf>
    <xf numFmtId="3" fontId="10" fillId="0" borderId="34" xfId="0" applyNumberFormat="1" applyFont="1" applyBorder="1" applyAlignment="1">
      <alignment horizontal="left" vertical="center" wrapText="1" indent="2"/>
    </xf>
    <xf numFmtId="3" fontId="9" fillId="0" borderId="38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40" xfId="0" applyNumberFormat="1" applyFont="1" applyBorder="1" applyAlignment="1">
      <alignment horizontal="left" vertical="center" wrapText="1" indent="2"/>
    </xf>
    <xf numFmtId="3" fontId="9" fillId="0" borderId="42" xfId="0" applyNumberFormat="1" applyFont="1" applyBorder="1" applyAlignment="1">
      <alignment horizontal="left" vertical="center" wrapText="1" indent="1"/>
    </xf>
    <xf numFmtId="3" fontId="9" fillId="0" borderId="34" xfId="0" applyNumberFormat="1" applyFont="1" applyBorder="1" applyAlignment="1">
      <alignment horizontal="left" vertical="center" wrapText="1" indent="1"/>
    </xf>
    <xf numFmtId="3" fontId="9" fillId="0" borderId="40" xfId="0" applyNumberFormat="1" applyFont="1" applyBorder="1" applyAlignment="1">
      <alignment horizontal="left" vertical="center" wrapText="1" indent="1"/>
    </xf>
    <xf numFmtId="3" fontId="9" fillId="0" borderId="35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10" fillId="0" borderId="36" xfId="0" applyNumberFormat="1" applyFont="1" applyBorder="1" applyAlignment="1">
      <alignment horizontal="center" vertical="center" wrapText="1"/>
    </xf>
    <xf numFmtId="3" fontId="9" fillId="0" borderId="41" xfId="0" applyNumberFormat="1" applyFont="1" applyBorder="1" applyAlignment="1">
      <alignment horizontal="center" vertical="center" wrapText="1"/>
    </xf>
    <xf numFmtId="3" fontId="9" fillId="0" borderId="34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3" fontId="9" fillId="0" borderId="46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9" fillId="0" borderId="47" xfId="0" applyNumberFormat="1" applyFont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8" fillId="3" borderId="44" xfId="0" applyNumberFormat="1" applyFont="1" applyFill="1" applyBorder="1" applyAlignment="1">
      <alignment horizontal="center" vertical="center" wrapText="1"/>
    </xf>
    <xf numFmtId="3" fontId="8" fillId="3" borderId="45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98" t="s">
        <v>1298</v>
      </c>
      <c r="D3" s="98"/>
      <c r="E3" s="98"/>
      <c r="F3" s="98"/>
      <c r="G3" s="98"/>
      <c r="H3" s="98"/>
      <c r="I3" s="98"/>
      <c r="J3" s="98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99" t="s">
        <v>5</v>
      </c>
      <c r="D5" s="102" t="s">
        <v>4</v>
      </c>
      <c r="E5" s="102" t="s">
        <v>1300</v>
      </c>
      <c r="F5" s="102"/>
      <c r="G5" s="102"/>
      <c r="H5" s="102"/>
      <c r="I5" s="105"/>
      <c r="J5" s="106"/>
      <c r="K5" s="34"/>
      <c r="L5" s="34"/>
      <c r="M5" s="34"/>
    </row>
    <row r="6" spans="3:32" ht="25.5" customHeight="1" x14ac:dyDescent="0.3">
      <c r="C6" s="100"/>
      <c r="D6" s="103"/>
      <c r="E6" s="107" t="s">
        <v>3</v>
      </c>
      <c r="F6" s="109" t="s">
        <v>0</v>
      </c>
      <c r="G6" s="109"/>
      <c r="H6" s="109"/>
      <c r="I6" s="110"/>
      <c r="J6" s="111"/>
    </row>
    <row r="7" spans="3:32" ht="124.5" customHeight="1" x14ac:dyDescent="0.3">
      <c r="C7" s="101"/>
      <c r="D7" s="104"/>
      <c r="E7" s="108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ht="37.5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96" t="s">
        <v>1259</v>
      </c>
      <c r="D47" s="97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C2:AF104"/>
  <sheetViews>
    <sheetView tabSelected="1" view="pageBreakPreview" zoomScale="55" zoomScaleNormal="55" zoomScaleSheetLayoutView="55" workbookViewId="0">
      <selection activeCell="G11" sqref="G11"/>
    </sheetView>
  </sheetViews>
  <sheetFormatPr defaultRowHeight="18" x14ac:dyDescent="0.25"/>
  <cols>
    <col min="1" max="1" width="9.140625" style="52"/>
    <col min="2" max="2" width="2.140625" style="52" customWidth="1"/>
    <col min="3" max="3" width="10.85546875" style="55" customWidth="1"/>
    <col min="4" max="4" width="96.7109375" style="55" customWidth="1"/>
    <col min="5" max="5" width="23.42578125" style="55" customWidth="1"/>
    <col min="6" max="8" width="33" style="55" customWidth="1"/>
    <col min="9" max="9" width="38.28515625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114" t="s">
        <v>1318</v>
      </c>
      <c r="I2" s="114"/>
    </row>
    <row r="3" spans="3:32" ht="11.25" customHeight="1" x14ac:dyDescent="0.25">
      <c r="C3" s="117" t="s">
        <v>1391</v>
      </c>
      <c r="D3" s="117"/>
      <c r="E3" s="117"/>
      <c r="F3" s="117"/>
      <c r="G3" s="117"/>
      <c r="H3" s="117"/>
      <c r="I3" s="117"/>
      <c r="J3" s="53"/>
    </row>
    <row r="4" spans="3:32" ht="26.25" customHeight="1" x14ac:dyDescent="0.25">
      <c r="C4" s="117"/>
      <c r="D4" s="117"/>
      <c r="E4" s="117"/>
      <c r="F4" s="117"/>
      <c r="G4" s="117"/>
      <c r="H4" s="117"/>
      <c r="I4" s="117"/>
      <c r="J4" s="54"/>
    </row>
    <row r="5" spans="3:32" ht="17.25" customHeight="1" x14ac:dyDescent="0.25">
      <c r="I5" s="56" t="s">
        <v>1317</v>
      </c>
      <c r="J5" s="60"/>
    </row>
    <row r="6" spans="3:32" ht="39.75" customHeight="1" x14ac:dyDescent="0.25">
      <c r="C6" s="118" t="s">
        <v>5</v>
      </c>
      <c r="D6" s="121" t="s">
        <v>1314</v>
      </c>
      <c r="E6" s="124" t="s">
        <v>1447</v>
      </c>
      <c r="F6" s="125"/>
      <c r="G6" s="125"/>
      <c r="H6" s="125"/>
      <c r="I6" s="125"/>
      <c r="J6" s="61"/>
      <c r="K6" s="54"/>
      <c r="L6" s="54"/>
      <c r="M6" s="54"/>
    </row>
    <row r="7" spans="3:32" ht="25.5" customHeight="1" x14ac:dyDescent="0.25">
      <c r="C7" s="119"/>
      <c r="D7" s="122"/>
      <c r="E7" s="130" t="s">
        <v>1316</v>
      </c>
      <c r="F7" s="126" t="s">
        <v>0</v>
      </c>
      <c r="G7" s="127"/>
      <c r="H7" s="127"/>
      <c r="I7" s="127"/>
      <c r="J7" s="62"/>
    </row>
    <row r="8" spans="3:32" ht="61.5" customHeight="1" x14ac:dyDescent="0.25">
      <c r="C8" s="119"/>
      <c r="D8" s="122"/>
      <c r="E8" s="131"/>
      <c r="F8" s="128" t="s">
        <v>1</v>
      </c>
      <c r="G8" s="115" t="s">
        <v>1308</v>
      </c>
      <c r="H8" s="115" t="s">
        <v>2</v>
      </c>
      <c r="I8" s="115" t="s">
        <v>1315</v>
      </c>
      <c r="J8" s="61"/>
    </row>
    <row r="9" spans="3:32" ht="27" customHeight="1" x14ac:dyDescent="0.25">
      <c r="C9" s="120"/>
      <c r="D9" s="123"/>
      <c r="E9" s="132"/>
      <c r="F9" s="129"/>
      <c r="G9" s="116"/>
      <c r="H9" s="116"/>
      <c r="I9" s="116"/>
      <c r="J9" s="61"/>
    </row>
    <row r="10" spans="3:32" ht="59.25" customHeight="1" x14ac:dyDescent="0.25">
      <c r="C10" s="112" t="s">
        <v>1316</v>
      </c>
      <c r="D10" s="113"/>
      <c r="E10" s="66">
        <f>+F10+G10+H10+I10</f>
        <v>33167618464.608997</v>
      </c>
      <c r="F10" s="67">
        <f>SUM(F11:F54)+F63+F72+F102+F103+F104</f>
        <v>24239020953.232998</v>
      </c>
      <c r="G10" s="67">
        <f>SUM(G11:G54)+G63+G72+G102+G103+G104</f>
        <v>5959103344.4989996</v>
      </c>
      <c r="H10" s="67">
        <f>SUM(H11:H54)+H63+H72+H102+H103+H104</f>
        <v>2967727697.8769999</v>
      </c>
      <c r="I10" s="67">
        <f>SUM(I11:I54)+I63+I72+I102+I103+I104</f>
        <v>1766469</v>
      </c>
      <c r="J10" s="61"/>
    </row>
    <row r="11" spans="3:32" ht="65.25" customHeight="1" x14ac:dyDescent="0.25">
      <c r="C11" s="84">
        <v>1</v>
      </c>
      <c r="D11" s="68" t="s">
        <v>1320</v>
      </c>
      <c r="E11" s="57">
        <f t="shared" ref="E11:E96" si="0">+F11+H11+I11+G11</f>
        <v>24809983399.773998</v>
      </c>
      <c r="F11" s="74">
        <v>19898842225.473</v>
      </c>
      <c r="G11" s="77">
        <v>4911141174.3009996</v>
      </c>
      <c r="H11" s="77">
        <v>0</v>
      </c>
      <c r="I11" s="77"/>
      <c r="J11" s="63"/>
      <c r="K11" s="59"/>
      <c r="L11" s="59"/>
      <c r="M11" s="64"/>
      <c r="N11" s="64"/>
    </row>
    <row r="12" spans="3:32" ht="65.25" customHeight="1" x14ac:dyDescent="0.25">
      <c r="C12" s="85">
        <f>+C11+1</f>
        <v>2</v>
      </c>
      <c r="D12" s="69" t="s">
        <v>1327</v>
      </c>
      <c r="E12" s="57">
        <f t="shared" si="0"/>
        <v>4945982093.5319996</v>
      </c>
      <c r="F12" s="89">
        <v>3978290199.381</v>
      </c>
      <c r="G12" s="93">
        <v>967691894.15100002</v>
      </c>
      <c r="H12" s="93">
        <v>0</v>
      </c>
      <c r="I12" s="78"/>
      <c r="J12" s="63"/>
      <c r="K12" s="59"/>
    </row>
    <row r="13" spans="3:32" s="58" customFormat="1" ht="46.5" customHeight="1" x14ac:dyDescent="0.25">
      <c r="C13" s="85">
        <f t="shared" ref="C13:C54" si="1">+C12+1</f>
        <v>3</v>
      </c>
      <c r="D13" s="69" t="s">
        <v>1321</v>
      </c>
      <c r="E13" s="57">
        <f t="shared" si="0"/>
        <v>18101703</v>
      </c>
      <c r="F13" s="75">
        <v>10313368</v>
      </c>
      <c r="G13" s="78">
        <v>2547166</v>
      </c>
      <c r="H13" s="78">
        <v>4787742</v>
      </c>
      <c r="I13" s="78">
        <f>249000+204427</f>
        <v>453427</v>
      </c>
      <c r="J13" s="63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</row>
    <row r="14" spans="3:32" s="58" customFormat="1" ht="84.75" customHeight="1" x14ac:dyDescent="0.25">
      <c r="C14" s="85">
        <f t="shared" si="1"/>
        <v>4</v>
      </c>
      <c r="D14" s="69" t="s">
        <v>1330</v>
      </c>
      <c r="E14" s="57">
        <f t="shared" si="0"/>
        <v>23155307</v>
      </c>
      <c r="F14" s="75">
        <v>2292212.25</v>
      </c>
      <c r="G14" s="78">
        <v>202738.45</v>
      </c>
      <c r="H14" s="78">
        <v>20660356.300000001</v>
      </c>
      <c r="I14" s="78"/>
      <c r="J14" s="63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</row>
    <row r="15" spans="3:32" s="58" customFormat="1" ht="58.5" customHeight="1" x14ac:dyDescent="0.25">
      <c r="C15" s="85">
        <f t="shared" si="1"/>
        <v>5</v>
      </c>
      <c r="D15" s="69" t="s">
        <v>1331</v>
      </c>
      <c r="E15" s="57">
        <f t="shared" si="0"/>
        <v>11608323</v>
      </c>
      <c r="F15" s="75">
        <v>0</v>
      </c>
      <c r="G15" s="78">
        <v>0</v>
      </c>
      <c r="H15" s="78">
        <v>11608323</v>
      </c>
      <c r="I15" s="78"/>
      <c r="J15" s="63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</row>
    <row r="16" spans="3:32" s="58" customFormat="1" ht="58.5" customHeight="1" x14ac:dyDescent="0.25">
      <c r="C16" s="85">
        <f t="shared" si="1"/>
        <v>6</v>
      </c>
      <c r="D16" s="69" t="s">
        <v>1332</v>
      </c>
      <c r="E16" s="57">
        <f t="shared" si="0"/>
        <v>111479328</v>
      </c>
      <c r="F16" s="75">
        <v>38926596.781000003</v>
      </c>
      <c r="G16" s="78">
        <v>9731649.1950000003</v>
      </c>
      <c r="H16" s="78">
        <v>62821082.023999996</v>
      </c>
      <c r="I16" s="78"/>
      <c r="J16" s="63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</row>
    <row r="17" spans="3:32" s="58" customFormat="1" ht="58.5" customHeight="1" x14ac:dyDescent="0.25">
      <c r="C17" s="85">
        <f t="shared" si="1"/>
        <v>7</v>
      </c>
      <c r="D17" s="69" t="s">
        <v>1333</v>
      </c>
      <c r="E17" s="57">
        <f t="shared" si="0"/>
        <v>103815000</v>
      </c>
      <c r="F17" s="75">
        <v>0</v>
      </c>
      <c r="G17" s="78">
        <v>0</v>
      </c>
      <c r="H17" s="78">
        <v>103815000</v>
      </c>
      <c r="I17" s="78"/>
      <c r="J17" s="63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</row>
    <row r="18" spans="3:32" s="58" customFormat="1" ht="58.5" customHeight="1" x14ac:dyDescent="0.25">
      <c r="C18" s="85">
        <f t="shared" si="1"/>
        <v>8</v>
      </c>
      <c r="D18" s="69" t="s">
        <v>1334</v>
      </c>
      <c r="E18" s="57">
        <f t="shared" si="0"/>
        <v>260000000</v>
      </c>
      <c r="F18" s="75">
        <v>2477847</v>
      </c>
      <c r="G18" s="78">
        <v>24037</v>
      </c>
      <c r="H18" s="78">
        <v>257498116</v>
      </c>
      <c r="I18" s="78"/>
      <c r="J18" s="63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</row>
    <row r="19" spans="3:32" s="58" customFormat="1" ht="58.5" customHeight="1" x14ac:dyDescent="0.25">
      <c r="C19" s="85">
        <f>+C18+1</f>
        <v>9</v>
      </c>
      <c r="D19" s="69" t="s">
        <v>1329</v>
      </c>
      <c r="E19" s="57">
        <f t="shared" si="0"/>
        <v>75237229</v>
      </c>
      <c r="F19" s="75"/>
      <c r="G19" s="78"/>
      <c r="H19" s="78">
        <v>75237229</v>
      </c>
      <c r="I19" s="78"/>
      <c r="J19" s="6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3:32" s="58" customFormat="1" ht="58.5" customHeight="1" x14ac:dyDescent="0.25">
      <c r="C20" s="85">
        <v>10</v>
      </c>
      <c r="D20" s="69" t="s">
        <v>1392</v>
      </c>
      <c r="E20" s="57">
        <f t="shared" si="0"/>
        <v>314837000</v>
      </c>
      <c r="F20" s="75"/>
      <c r="G20" s="78"/>
      <c r="H20" s="78">
        <v>314837000</v>
      </c>
      <c r="I20" s="78"/>
      <c r="J20" s="63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</row>
    <row r="21" spans="3:32" s="58" customFormat="1" ht="58.5" customHeight="1" x14ac:dyDescent="0.25">
      <c r="C21" s="85">
        <v>11</v>
      </c>
      <c r="D21" s="69" t="s">
        <v>1393</v>
      </c>
      <c r="E21" s="57">
        <f t="shared" si="0"/>
        <v>1224195</v>
      </c>
      <c r="F21" s="75"/>
      <c r="G21" s="78"/>
      <c r="H21" s="78">
        <v>1224195</v>
      </c>
      <c r="I21" s="78"/>
      <c r="J21" s="63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spans="3:32" s="58" customFormat="1" ht="58.5" customHeight="1" x14ac:dyDescent="0.25">
      <c r="C22" s="85">
        <v>11</v>
      </c>
      <c r="D22" s="69" t="s">
        <v>1394</v>
      </c>
      <c r="E22" s="57">
        <f t="shared" si="0"/>
        <v>12729486</v>
      </c>
      <c r="F22" s="75">
        <v>7709414</v>
      </c>
      <c r="G22" s="78">
        <v>1498045</v>
      </c>
      <c r="H22" s="78">
        <v>3502326</v>
      </c>
      <c r="I22" s="78">
        <v>19701</v>
      </c>
      <c r="J22" s="63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spans="3:32" s="58" customFormat="1" ht="58.5" customHeight="1" x14ac:dyDescent="0.25">
      <c r="C23" s="85">
        <v>12</v>
      </c>
      <c r="D23" s="69" t="s">
        <v>1395</v>
      </c>
      <c r="E23" s="57">
        <f t="shared" si="0"/>
        <v>10084966</v>
      </c>
      <c r="F23" s="75">
        <v>6538341</v>
      </c>
      <c r="G23" s="78">
        <v>1649088</v>
      </c>
      <c r="H23" s="78">
        <v>1897537</v>
      </c>
      <c r="I23" s="78"/>
      <c r="J23" s="63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</row>
    <row r="24" spans="3:32" s="58" customFormat="1" ht="58.5" customHeight="1" x14ac:dyDescent="0.25">
      <c r="C24" s="85">
        <f t="shared" si="1"/>
        <v>13</v>
      </c>
      <c r="D24" s="69" t="s">
        <v>1396</v>
      </c>
      <c r="E24" s="57">
        <f t="shared" si="0"/>
        <v>8936711</v>
      </c>
      <c r="F24" s="75">
        <v>5005068</v>
      </c>
      <c r="G24" s="78">
        <v>1247213</v>
      </c>
      <c r="H24" s="78">
        <v>2684430</v>
      </c>
      <c r="I24" s="78"/>
      <c r="J24" s="63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  <row r="25" spans="3:32" s="58" customFormat="1" ht="58.5" customHeight="1" x14ac:dyDescent="0.25">
      <c r="C25" s="85">
        <f t="shared" si="1"/>
        <v>14</v>
      </c>
      <c r="D25" s="69" t="s">
        <v>1397</v>
      </c>
      <c r="E25" s="57">
        <f t="shared" si="0"/>
        <v>6519447</v>
      </c>
      <c r="F25" s="75">
        <v>4150010</v>
      </c>
      <c r="G25" s="78">
        <v>1034697</v>
      </c>
      <c r="H25" s="78">
        <v>1334740</v>
      </c>
      <c r="I25" s="78"/>
      <c r="J25" s="63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spans="3:32" s="58" customFormat="1" ht="58.5" customHeight="1" x14ac:dyDescent="0.25">
      <c r="C26" s="85">
        <f t="shared" si="1"/>
        <v>15</v>
      </c>
      <c r="D26" s="69" t="s">
        <v>1398</v>
      </c>
      <c r="E26" s="57">
        <f t="shared" si="0"/>
        <v>7836587</v>
      </c>
      <c r="F26" s="75">
        <v>3929245</v>
      </c>
      <c r="G26" s="78">
        <v>979607</v>
      </c>
      <c r="H26" s="78">
        <v>2927735</v>
      </c>
      <c r="I26" s="78"/>
      <c r="J26" s="63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spans="3:32" s="58" customFormat="1" ht="58.5" customHeight="1" x14ac:dyDescent="0.25">
      <c r="C27" s="85">
        <f t="shared" si="1"/>
        <v>16</v>
      </c>
      <c r="D27" s="69" t="s">
        <v>1399</v>
      </c>
      <c r="E27" s="57">
        <f t="shared" si="0"/>
        <v>12664000</v>
      </c>
      <c r="F27" s="75">
        <v>7673067</v>
      </c>
      <c r="G27" s="78">
        <v>1919533</v>
      </c>
      <c r="H27" s="78">
        <v>3071400</v>
      </c>
      <c r="I27" s="78"/>
      <c r="J27" s="63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</row>
    <row r="28" spans="3:32" s="58" customFormat="1" ht="58.5" customHeight="1" x14ac:dyDescent="0.25">
      <c r="C28" s="85">
        <f t="shared" si="1"/>
        <v>17</v>
      </c>
      <c r="D28" s="69" t="s">
        <v>1400</v>
      </c>
      <c r="E28" s="57">
        <f t="shared" si="0"/>
        <v>6530580.835</v>
      </c>
      <c r="F28" s="75">
        <v>4542786.835</v>
      </c>
      <c r="G28" s="78">
        <v>1143280</v>
      </c>
      <c r="H28" s="78">
        <v>844514</v>
      </c>
      <c r="I28" s="78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</row>
    <row r="29" spans="3:32" s="58" customFormat="1" ht="58.5" customHeight="1" x14ac:dyDescent="0.25">
      <c r="C29" s="85">
        <f t="shared" si="1"/>
        <v>18</v>
      </c>
      <c r="D29" s="69" t="s">
        <v>1401</v>
      </c>
      <c r="E29" s="57">
        <f t="shared" si="0"/>
        <v>6905381</v>
      </c>
      <c r="F29" s="75">
        <v>4499485</v>
      </c>
      <c r="G29" s="78">
        <v>1123546</v>
      </c>
      <c r="H29" s="78">
        <v>1282350</v>
      </c>
      <c r="I29" s="78"/>
      <c r="J29" s="63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</row>
    <row r="30" spans="3:32" s="58" customFormat="1" ht="47.25" customHeight="1" x14ac:dyDescent="0.25">
      <c r="C30" s="85">
        <f t="shared" si="1"/>
        <v>19</v>
      </c>
      <c r="D30" s="69" t="s">
        <v>1402</v>
      </c>
      <c r="E30" s="57">
        <f t="shared" si="0"/>
        <v>13431484</v>
      </c>
      <c r="F30" s="75">
        <v>7667241</v>
      </c>
      <c r="G30" s="78">
        <v>1923979</v>
      </c>
      <c r="H30" s="78">
        <v>3840264</v>
      </c>
      <c r="I30" s="78"/>
      <c r="J30" s="63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3:32" s="58" customFormat="1" ht="47.25" customHeight="1" x14ac:dyDescent="0.25">
      <c r="C31" s="85">
        <f t="shared" si="1"/>
        <v>20</v>
      </c>
      <c r="D31" s="69" t="s">
        <v>1403</v>
      </c>
      <c r="E31" s="57">
        <f t="shared" si="0"/>
        <v>9269500</v>
      </c>
      <c r="F31" s="75">
        <v>5515822.125</v>
      </c>
      <c r="G31" s="78">
        <v>1376715.875</v>
      </c>
      <c r="H31" s="78">
        <v>2376962</v>
      </c>
      <c r="I31" s="78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</row>
    <row r="32" spans="3:32" s="58" customFormat="1" ht="58.5" customHeight="1" x14ac:dyDescent="0.25">
      <c r="C32" s="85">
        <f t="shared" si="1"/>
        <v>21</v>
      </c>
      <c r="D32" s="69" t="s">
        <v>1404</v>
      </c>
      <c r="E32" s="57">
        <f t="shared" si="0"/>
        <v>4498491.0600000005</v>
      </c>
      <c r="F32" s="75">
        <v>2840277.06</v>
      </c>
      <c r="G32" s="78">
        <v>710232</v>
      </c>
      <c r="H32" s="78">
        <v>947982</v>
      </c>
      <c r="I32" s="78"/>
      <c r="J32" s="63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</row>
    <row r="33" spans="3:32" s="58" customFormat="1" ht="41.25" customHeight="1" x14ac:dyDescent="0.25">
      <c r="C33" s="85">
        <f t="shared" si="1"/>
        <v>22</v>
      </c>
      <c r="D33" s="69" t="s">
        <v>1405</v>
      </c>
      <c r="E33" s="57">
        <f t="shared" si="0"/>
        <v>7754240</v>
      </c>
      <c r="F33" s="75">
        <v>4912146</v>
      </c>
      <c r="G33" s="78">
        <v>1225694</v>
      </c>
      <c r="H33" s="78">
        <v>1616400</v>
      </c>
      <c r="I33" s="78"/>
      <c r="J33" s="63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</row>
    <row r="34" spans="3:32" s="58" customFormat="1" ht="41.25" customHeight="1" x14ac:dyDescent="0.25">
      <c r="C34" s="85">
        <f t="shared" si="1"/>
        <v>23</v>
      </c>
      <c r="D34" s="69" t="s">
        <v>1406</v>
      </c>
      <c r="E34" s="57">
        <f t="shared" si="0"/>
        <v>11665183</v>
      </c>
      <c r="F34" s="75">
        <v>6124480</v>
      </c>
      <c r="G34" s="78">
        <v>1526943</v>
      </c>
      <c r="H34" s="78">
        <v>4013760</v>
      </c>
      <c r="I34" s="78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  <row r="35" spans="3:32" s="58" customFormat="1" ht="41.25" customHeight="1" x14ac:dyDescent="0.25">
      <c r="C35" s="85">
        <f t="shared" si="1"/>
        <v>24</v>
      </c>
      <c r="D35" s="69" t="s">
        <v>1407</v>
      </c>
      <c r="E35" s="57">
        <f t="shared" si="0"/>
        <v>7991752.6469999999</v>
      </c>
      <c r="F35" s="75">
        <v>4428854.6469999999</v>
      </c>
      <c r="G35" s="78">
        <v>1109748</v>
      </c>
      <c r="H35" s="78">
        <v>2453150</v>
      </c>
      <c r="I35" s="78"/>
      <c r="J35" s="63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</row>
    <row r="36" spans="3:32" s="58" customFormat="1" ht="41.25" customHeight="1" x14ac:dyDescent="0.25">
      <c r="C36" s="85">
        <f t="shared" si="1"/>
        <v>25</v>
      </c>
      <c r="D36" s="69" t="s">
        <v>1309</v>
      </c>
      <c r="E36" s="57">
        <f t="shared" si="0"/>
        <v>5296607</v>
      </c>
      <c r="F36" s="75">
        <v>3649225</v>
      </c>
      <c r="G36" s="78">
        <v>912582</v>
      </c>
      <c r="H36" s="78">
        <v>734800</v>
      </c>
      <c r="I36" s="78"/>
      <c r="J36" s="63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</row>
    <row r="37" spans="3:32" s="58" customFormat="1" ht="41.25" customHeight="1" x14ac:dyDescent="0.25">
      <c r="C37" s="85">
        <f>+C36+1</f>
        <v>26</v>
      </c>
      <c r="D37" s="69" t="s">
        <v>1319</v>
      </c>
      <c r="E37" s="57">
        <f t="shared" si="0"/>
        <v>5764000</v>
      </c>
      <c r="F37" s="75">
        <v>4250000</v>
      </c>
      <c r="G37" s="78">
        <v>1058000</v>
      </c>
      <c r="H37" s="78">
        <v>456000</v>
      </c>
      <c r="I37" s="78"/>
      <c r="J37" s="63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3:32" s="58" customFormat="1" ht="41.25" customHeight="1" x14ac:dyDescent="0.25">
      <c r="C38" s="85">
        <f>+C37+1</f>
        <v>27</v>
      </c>
      <c r="D38" s="69" t="s">
        <v>1310</v>
      </c>
      <c r="E38" s="57">
        <f t="shared" si="0"/>
        <v>616211</v>
      </c>
      <c r="F38" s="75">
        <v>440110</v>
      </c>
      <c r="G38" s="78">
        <v>109556</v>
      </c>
      <c r="H38" s="78">
        <v>55795</v>
      </c>
      <c r="I38" s="78">
        <v>10750</v>
      </c>
      <c r="J38" s="63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</row>
    <row r="39" spans="3:32" s="58" customFormat="1" ht="41.25" customHeight="1" x14ac:dyDescent="0.25">
      <c r="C39" s="85">
        <f t="shared" si="1"/>
        <v>28</v>
      </c>
      <c r="D39" s="69" t="s">
        <v>1311</v>
      </c>
      <c r="E39" s="57">
        <f t="shared" si="0"/>
        <v>366750</v>
      </c>
      <c r="F39" s="75">
        <v>210000</v>
      </c>
      <c r="G39" s="78">
        <v>56750</v>
      </c>
      <c r="H39" s="78">
        <v>81000</v>
      </c>
      <c r="I39" s="78">
        <v>19000</v>
      </c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</row>
    <row r="40" spans="3:32" s="58" customFormat="1" ht="55.5" customHeight="1" x14ac:dyDescent="0.25">
      <c r="C40" s="85">
        <f t="shared" si="1"/>
        <v>29</v>
      </c>
      <c r="D40" s="69" t="s">
        <v>1312</v>
      </c>
      <c r="E40" s="57">
        <f t="shared" si="0"/>
        <v>2498140.9500000002</v>
      </c>
      <c r="F40" s="75">
        <v>1613610</v>
      </c>
      <c r="G40" s="78">
        <v>403232.5</v>
      </c>
      <c r="H40" s="78">
        <v>465548.45</v>
      </c>
      <c r="I40" s="78">
        <v>15750</v>
      </c>
      <c r="J40" s="6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41" spans="3:32" s="58" customFormat="1" ht="41.25" customHeight="1" x14ac:dyDescent="0.25">
      <c r="C41" s="85">
        <f t="shared" si="1"/>
        <v>30</v>
      </c>
      <c r="D41" s="69" t="s">
        <v>1260</v>
      </c>
      <c r="E41" s="57">
        <f t="shared" si="0"/>
        <v>2580905</v>
      </c>
      <c r="F41" s="75">
        <v>1808200</v>
      </c>
      <c r="G41" s="78">
        <v>448825</v>
      </c>
      <c r="H41" s="78">
        <v>300580</v>
      </c>
      <c r="I41" s="78">
        <v>23300</v>
      </c>
      <c r="J41" s="6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</row>
    <row r="42" spans="3:32" s="58" customFormat="1" ht="41.25" customHeight="1" x14ac:dyDescent="0.25">
      <c r="C42" s="85">
        <f>+C41+1</f>
        <v>31</v>
      </c>
      <c r="D42" s="69" t="s">
        <v>1262</v>
      </c>
      <c r="E42" s="57">
        <f t="shared" si="0"/>
        <v>4366470</v>
      </c>
      <c r="F42" s="75">
        <v>2082804.25</v>
      </c>
      <c r="G42" s="78">
        <v>518495.75</v>
      </c>
      <c r="H42" s="78">
        <v>1733095</v>
      </c>
      <c r="I42" s="78">
        <v>32075</v>
      </c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</row>
    <row r="43" spans="3:32" s="58" customFormat="1" ht="41.25" customHeight="1" x14ac:dyDescent="0.25">
      <c r="C43" s="85">
        <f t="shared" si="1"/>
        <v>32</v>
      </c>
      <c r="D43" s="69" t="s">
        <v>1290</v>
      </c>
      <c r="E43" s="57">
        <f t="shared" si="0"/>
        <v>318977</v>
      </c>
      <c r="F43" s="75">
        <v>255334</v>
      </c>
      <c r="G43" s="78">
        <v>63643</v>
      </c>
      <c r="H43" s="78">
        <v>0</v>
      </c>
      <c r="I43" s="78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</row>
    <row r="44" spans="3:32" s="58" customFormat="1" ht="41.25" customHeight="1" x14ac:dyDescent="0.25">
      <c r="C44" s="85">
        <f t="shared" si="1"/>
        <v>33</v>
      </c>
      <c r="D44" s="69" t="s">
        <v>1294</v>
      </c>
      <c r="E44" s="57">
        <f t="shared" si="0"/>
        <v>391646</v>
      </c>
      <c r="F44" s="75">
        <v>313741</v>
      </c>
      <c r="G44" s="78">
        <v>77905</v>
      </c>
      <c r="H44" s="78">
        <v>0</v>
      </c>
      <c r="I44" s="78"/>
      <c r="J44" s="63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</row>
    <row r="45" spans="3:32" s="58" customFormat="1" ht="41.25" customHeight="1" x14ac:dyDescent="0.25">
      <c r="C45" s="85">
        <f t="shared" si="1"/>
        <v>34</v>
      </c>
      <c r="D45" s="70" t="s">
        <v>1265</v>
      </c>
      <c r="E45" s="57">
        <f t="shared" si="0"/>
        <v>184869</v>
      </c>
      <c r="F45" s="75">
        <v>148095</v>
      </c>
      <c r="G45" s="78">
        <v>36774</v>
      </c>
      <c r="H45" s="78">
        <v>0</v>
      </c>
      <c r="I45" s="78"/>
      <c r="J45" s="63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</row>
    <row r="46" spans="3:32" s="58" customFormat="1" ht="41.25" customHeight="1" x14ac:dyDescent="0.25">
      <c r="C46" s="85">
        <f t="shared" si="1"/>
        <v>35</v>
      </c>
      <c r="D46" s="69" t="s">
        <v>1295</v>
      </c>
      <c r="E46" s="57">
        <f t="shared" si="0"/>
        <v>276205</v>
      </c>
      <c r="F46" s="75">
        <v>204400</v>
      </c>
      <c r="G46" s="78">
        <v>50754</v>
      </c>
      <c r="H46" s="78">
        <v>21051</v>
      </c>
      <c r="I46" s="78"/>
      <c r="J46" s="63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3:32" s="58" customFormat="1" ht="41.25" customHeight="1" x14ac:dyDescent="0.25">
      <c r="C47" s="85">
        <f t="shared" si="1"/>
        <v>36</v>
      </c>
      <c r="D47" s="69" t="s">
        <v>1313</v>
      </c>
      <c r="E47" s="57">
        <f t="shared" si="0"/>
        <v>3392354</v>
      </c>
      <c r="F47" s="75">
        <v>1486332</v>
      </c>
      <c r="G47" s="78">
        <v>370314</v>
      </c>
      <c r="H47" s="78">
        <v>1514142</v>
      </c>
      <c r="I47" s="78">
        <v>21566</v>
      </c>
      <c r="J47" s="63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</row>
    <row r="48" spans="3:32" s="58" customFormat="1" ht="45" customHeight="1" x14ac:dyDescent="0.25">
      <c r="C48" s="85">
        <f t="shared" si="1"/>
        <v>37</v>
      </c>
      <c r="D48" s="69" t="s">
        <v>1322</v>
      </c>
      <c r="E48" s="57">
        <f t="shared" si="0"/>
        <v>59720251.303000003</v>
      </c>
      <c r="F48" s="75">
        <v>40446373</v>
      </c>
      <c r="G48" s="78">
        <v>1684499</v>
      </c>
      <c r="H48" s="78">
        <v>17589379.302999999</v>
      </c>
      <c r="I48" s="78"/>
      <c r="J48" s="63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</row>
    <row r="49" spans="3:32" s="58" customFormat="1" ht="45.75" customHeight="1" x14ac:dyDescent="0.25">
      <c r="C49" s="85">
        <f t="shared" si="1"/>
        <v>38</v>
      </c>
      <c r="D49" s="69" t="s">
        <v>1328</v>
      </c>
      <c r="E49" s="57">
        <f t="shared" si="0"/>
        <v>1483904</v>
      </c>
      <c r="F49" s="75">
        <v>871600</v>
      </c>
      <c r="G49" s="78">
        <v>216459</v>
      </c>
      <c r="H49" s="78">
        <v>395845</v>
      </c>
      <c r="I49" s="78"/>
      <c r="J49" s="63"/>
      <c r="K49" s="64" t="e">
        <f>+#REF!-H49</f>
        <v>#REF!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3:32" s="58" customFormat="1" ht="48.75" customHeight="1" x14ac:dyDescent="0.25">
      <c r="C50" s="85">
        <f t="shared" si="1"/>
        <v>39</v>
      </c>
      <c r="D50" s="69" t="s">
        <v>1323</v>
      </c>
      <c r="E50" s="57">
        <f t="shared" si="0"/>
        <v>4258965</v>
      </c>
      <c r="F50" s="75">
        <v>2317373</v>
      </c>
      <c r="G50" s="78">
        <v>573275</v>
      </c>
      <c r="H50" s="78">
        <v>1368317</v>
      </c>
      <c r="I50" s="78"/>
      <c r="J50" s="63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</row>
    <row r="51" spans="3:32" s="58" customFormat="1" ht="51.75" customHeight="1" x14ac:dyDescent="0.25">
      <c r="C51" s="85">
        <f>+C50+1</f>
        <v>40</v>
      </c>
      <c r="D51" s="69" t="s">
        <v>1324</v>
      </c>
      <c r="E51" s="57">
        <f t="shared" si="0"/>
        <v>2438932</v>
      </c>
      <c r="F51" s="75">
        <v>1619499</v>
      </c>
      <c r="G51" s="78">
        <v>403717</v>
      </c>
      <c r="H51" s="78">
        <v>415716</v>
      </c>
      <c r="I51" s="78"/>
      <c r="J51" s="63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</row>
    <row r="52" spans="3:32" s="58" customFormat="1" ht="62.25" customHeight="1" x14ac:dyDescent="0.25">
      <c r="C52" s="85">
        <f t="shared" si="1"/>
        <v>41</v>
      </c>
      <c r="D52" s="69" t="s">
        <v>1325</v>
      </c>
      <c r="E52" s="57">
        <f t="shared" si="0"/>
        <v>1628469.949</v>
      </c>
      <c r="F52" s="75">
        <v>1144058</v>
      </c>
      <c r="G52" s="78">
        <v>285152.94900000002</v>
      </c>
      <c r="H52" s="78">
        <v>199259</v>
      </c>
      <c r="I52" s="78"/>
      <c r="J52" s="63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</row>
    <row r="53" spans="3:32" s="58" customFormat="1" ht="59.25" customHeight="1" x14ac:dyDescent="0.25">
      <c r="C53" s="85">
        <f>+C52+1</f>
        <v>42</v>
      </c>
      <c r="D53" s="69" t="s">
        <v>1326</v>
      </c>
      <c r="E53" s="65">
        <f t="shared" si="0"/>
        <v>484241</v>
      </c>
      <c r="F53" s="75">
        <v>253374</v>
      </c>
      <c r="G53" s="78">
        <v>63177</v>
      </c>
      <c r="H53" s="78">
        <v>167690</v>
      </c>
      <c r="I53" s="78"/>
      <c r="J53" s="63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</row>
    <row r="54" spans="3:32" s="58" customFormat="1" ht="72.75" customHeight="1" x14ac:dyDescent="0.25">
      <c r="C54" s="85">
        <f t="shared" si="1"/>
        <v>43</v>
      </c>
      <c r="D54" s="69" t="s">
        <v>1408</v>
      </c>
      <c r="E54" s="65">
        <f t="shared" si="0"/>
        <v>1884163484</v>
      </c>
      <c r="F54" s="76"/>
      <c r="G54" s="79"/>
      <c r="H54" s="79">
        <f>SUM(H55:H62)</f>
        <v>1884163484</v>
      </c>
      <c r="I54" s="79"/>
      <c r="J54" s="63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</row>
    <row r="55" spans="3:32" s="58" customFormat="1" ht="70.5" customHeight="1" x14ac:dyDescent="0.25">
      <c r="C55" s="86" t="s">
        <v>1352</v>
      </c>
      <c r="D55" s="71" t="s">
        <v>1335</v>
      </c>
      <c r="E55" s="65">
        <f t="shared" si="0"/>
        <v>1235762771</v>
      </c>
      <c r="F55" s="75"/>
      <c r="G55" s="78"/>
      <c r="H55" s="78">
        <v>1235762771</v>
      </c>
      <c r="I55" s="78"/>
      <c r="J55" s="63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</row>
    <row r="56" spans="3:32" s="58" customFormat="1" ht="77.25" customHeight="1" x14ac:dyDescent="0.25">
      <c r="C56" s="86" t="s">
        <v>1353</v>
      </c>
      <c r="D56" s="71" t="s">
        <v>1336</v>
      </c>
      <c r="E56" s="65">
        <f t="shared" si="0"/>
        <v>142801038</v>
      </c>
      <c r="F56" s="75"/>
      <c r="G56" s="78"/>
      <c r="H56" s="78">
        <v>142801038</v>
      </c>
      <c r="I56" s="78"/>
      <c r="J56" s="63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</row>
    <row r="57" spans="3:32" s="58" customFormat="1" ht="59.25" customHeight="1" x14ac:dyDescent="0.25">
      <c r="C57" s="86" t="s">
        <v>1354</v>
      </c>
      <c r="D57" s="71" t="s">
        <v>1337</v>
      </c>
      <c r="E57" s="65">
        <f t="shared" si="0"/>
        <v>61828000</v>
      </c>
      <c r="F57" s="75"/>
      <c r="G57" s="78"/>
      <c r="H57" s="78">
        <v>61828000</v>
      </c>
      <c r="I57" s="78"/>
      <c r="J57" s="63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</row>
    <row r="58" spans="3:32" s="58" customFormat="1" ht="59.25" customHeight="1" x14ac:dyDescent="0.25">
      <c r="C58" s="86" t="s">
        <v>1355</v>
      </c>
      <c r="D58" s="71" t="s">
        <v>1338</v>
      </c>
      <c r="E58" s="65">
        <f t="shared" si="0"/>
        <v>46012000</v>
      </c>
      <c r="F58" s="75"/>
      <c r="G58" s="78"/>
      <c r="H58" s="78">
        <v>46012000</v>
      </c>
      <c r="I58" s="78"/>
      <c r="J58" s="63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pans="3:32" s="58" customFormat="1" ht="59.25" customHeight="1" x14ac:dyDescent="0.25">
      <c r="C59" s="86" t="s">
        <v>1356</v>
      </c>
      <c r="D59" s="71" t="s">
        <v>1339</v>
      </c>
      <c r="E59" s="65">
        <f t="shared" si="0"/>
        <v>60536000</v>
      </c>
      <c r="F59" s="75"/>
      <c r="G59" s="78"/>
      <c r="H59" s="78">
        <v>60536000</v>
      </c>
      <c r="I59" s="78"/>
      <c r="J59" s="63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</row>
    <row r="60" spans="3:32" s="58" customFormat="1" ht="59.25" customHeight="1" x14ac:dyDescent="0.25">
      <c r="C60" s="86" t="s">
        <v>1357</v>
      </c>
      <c r="D60" s="71" t="s">
        <v>1340</v>
      </c>
      <c r="E60" s="65">
        <f t="shared" si="0"/>
        <v>192907000</v>
      </c>
      <c r="F60" s="75"/>
      <c r="G60" s="78"/>
      <c r="H60" s="78">
        <v>192907000</v>
      </c>
      <c r="I60" s="78"/>
      <c r="J60" s="63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</row>
    <row r="61" spans="3:32" s="58" customFormat="1" ht="59.25" customHeight="1" x14ac:dyDescent="0.25">
      <c r="C61" s="86" t="s">
        <v>1358</v>
      </c>
      <c r="D61" s="71" t="s">
        <v>1341</v>
      </c>
      <c r="E61" s="65">
        <f t="shared" si="0"/>
        <v>0</v>
      </c>
      <c r="F61" s="75"/>
      <c r="G61" s="78"/>
      <c r="H61" s="78"/>
      <c r="I61" s="78"/>
      <c r="J61" s="63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</row>
    <row r="62" spans="3:32" s="58" customFormat="1" ht="59.25" customHeight="1" x14ac:dyDescent="0.25">
      <c r="C62" s="86" t="s">
        <v>1359</v>
      </c>
      <c r="D62" s="71" t="s">
        <v>1342</v>
      </c>
      <c r="E62" s="65">
        <f t="shared" si="0"/>
        <v>144316675</v>
      </c>
      <c r="F62" s="75"/>
      <c r="G62" s="78"/>
      <c r="H62" s="78">
        <v>144316675</v>
      </c>
      <c r="I62" s="78"/>
      <c r="J62" s="63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</row>
    <row r="63" spans="3:32" s="58" customFormat="1" ht="59.25" customHeight="1" x14ac:dyDescent="0.25">
      <c r="C63" s="85">
        <v>45</v>
      </c>
      <c r="D63" s="69" t="s">
        <v>1343</v>
      </c>
      <c r="E63" s="65">
        <f t="shared" si="0"/>
        <v>80289072.260000005</v>
      </c>
      <c r="F63" s="76">
        <f>SUM(F64:F71)</f>
        <v>27340934.232000001</v>
      </c>
      <c r="G63" s="79">
        <f t="shared" ref="G63:I63" si="2">SUM(G64:G71)</f>
        <v>6167701.3279999997</v>
      </c>
      <c r="H63" s="79">
        <f t="shared" si="2"/>
        <v>46480811.700000003</v>
      </c>
      <c r="I63" s="79">
        <f t="shared" si="2"/>
        <v>299625</v>
      </c>
      <c r="J63" s="63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</row>
    <row r="64" spans="3:32" s="58" customFormat="1" ht="59.25" customHeight="1" x14ac:dyDescent="0.25">
      <c r="C64" s="72" t="s">
        <v>1411</v>
      </c>
      <c r="D64" s="69" t="s">
        <v>1344</v>
      </c>
      <c r="E64" s="65">
        <f t="shared" si="0"/>
        <v>7110793</v>
      </c>
      <c r="F64" s="76">
        <v>3447611</v>
      </c>
      <c r="G64" s="79">
        <v>743852</v>
      </c>
      <c r="H64" s="79">
        <v>2671736</v>
      </c>
      <c r="I64" s="79">
        <v>247594</v>
      </c>
      <c r="J64" s="63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</row>
    <row r="65" spans="3:32" s="58" customFormat="1" ht="59.25" customHeight="1" x14ac:dyDescent="0.25">
      <c r="C65" s="72" t="s">
        <v>1412</v>
      </c>
      <c r="D65" s="69" t="s">
        <v>1409</v>
      </c>
      <c r="E65" s="65">
        <f t="shared" si="0"/>
        <v>38025263</v>
      </c>
      <c r="F65" s="76"/>
      <c r="G65" s="79"/>
      <c r="H65" s="79">
        <v>38025263</v>
      </c>
      <c r="I65" s="79"/>
      <c r="J65" s="63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</row>
    <row r="66" spans="3:32" s="58" customFormat="1" ht="59.25" customHeight="1" x14ac:dyDescent="0.25">
      <c r="C66" s="72" t="s">
        <v>1413</v>
      </c>
      <c r="D66" s="69" t="s">
        <v>1345</v>
      </c>
      <c r="E66" s="65">
        <f t="shared" si="0"/>
        <v>3341248</v>
      </c>
      <c r="F66" s="76">
        <v>2335234</v>
      </c>
      <c r="G66" s="79">
        <v>369518</v>
      </c>
      <c r="H66" s="79">
        <v>636496</v>
      </c>
      <c r="I66" s="79"/>
      <c r="J66" s="63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</row>
    <row r="67" spans="3:32" s="58" customFormat="1" ht="59.25" customHeight="1" x14ac:dyDescent="0.25">
      <c r="C67" s="72" t="s">
        <v>1414</v>
      </c>
      <c r="D67" s="69" t="s">
        <v>1346</v>
      </c>
      <c r="E67" s="65">
        <f t="shared" si="0"/>
        <v>12001549</v>
      </c>
      <c r="F67" s="76">
        <v>8325214</v>
      </c>
      <c r="G67" s="79">
        <v>1799926</v>
      </c>
      <c r="H67" s="79">
        <v>1876409</v>
      </c>
      <c r="I67" s="79"/>
      <c r="J67" s="63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</row>
    <row r="68" spans="3:32" s="58" customFormat="1" ht="63" customHeight="1" x14ac:dyDescent="0.25">
      <c r="C68" s="72" t="s">
        <v>1415</v>
      </c>
      <c r="D68" s="69" t="s">
        <v>1347</v>
      </c>
      <c r="E68" s="65">
        <f t="shared" si="0"/>
        <v>5641258.8199999994</v>
      </c>
      <c r="F68" s="76">
        <v>3776434.0430000001</v>
      </c>
      <c r="G68" s="79">
        <v>940548.33400000003</v>
      </c>
      <c r="H68" s="79">
        <v>905677.44299999997</v>
      </c>
      <c r="I68" s="79">
        <v>18599</v>
      </c>
      <c r="J68" s="63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</row>
    <row r="69" spans="3:32" s="58" customFormat="1" ht="63" customHeight="1" x14ac:dyDescent="0.25">
      <c r="C69" s="72" t="s">
        <v>1416</v>
      </c>
      <c r="D69" s="69" t="s">
        <v>1348</v>
      </c>
      <c r="E69" s="65">
        <f t="shared" si="0"/>
        <v>6515533.2639999995</v>
      </c>
      <c r="F69" s="76">
        <v>4062003.534</v>
      </c>
      <c r="G69" s="79">
        <v>1009404.028</v>
      </c>
      <c r="H69" s="79">
        <v>1410693.702</v>
      </c>
      <c r="I69" s="79">
        <v>33432</v>
      </c>
      <c r="J69" s="63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</row>
    <row r="70" spans="3:32" s="58" customFormat="1" ht="63" customHeight="1" x14ac:dyDescent="0.25">
      <c r="C70" s="72" t="s">
        <v>1417</v>
      </c>
      <c r="D70" s="69" t="s">
        <v>1349</v>
      </c>
      <c r="E70" s="65">
        <f t="shared" si="0"/>
        <v>3707682.9160000002</v>
      </c>
      <c r="F70" s="76">
        <v>2563752.2009999999</v>
      </c>
      <c r="G70" s="79">
        <v>620835.44200000004</v>
      </c>
      <c r="H70" s="79">
        <v>523095.27299999999</v>
      </c>
      <c r="I70" s="79"/>
      <c r="J70" s="63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</row>
    <row r="71" spans="3:32" s="58" customFormat="1" ht="63" customHeight="1" x14ac:dyDescent="0.25">
      <c r="C71" s="72" t="s">
        <v>1418</v>
      </c>
      <c r="D71" s="69" t="s">
        <v>1350</v>
      </c>
      <c r="E71" s="65">
        <f t="shared" si="0"/>
        <v>3945744.26</v>
      </c>
      <c r="F71" s="76">
        <v>2830685.4539999999</v>
      </c>
      <c r="G71" s="79">
        <v>683617.52399999998</v>
      </c>
      <c r="H71" s="79">
        <v>431441.28200000001</v>
      </c>
      <c r="I71" s="79"/>
      <c r="J71" s="63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</row>
    <row r="72" spans="3:32" s="58" customFormat="1" ht="63" customHeight="1" x14ac:dyDescent="0.25">
      <c r="C72" s="73">
        <v>46</v>
      </c>
      <c r="D72" s="80" t="s">
        <v>1351</v>
      </c>
      <c r="E72" s="65">
        <f t="shared" si="0"/>
        <v>281570759.59899998</v>
      </c>
      <c r="F72" s="90">
        <f>SUM(F73:F101)</f>
        <v>126972243.199</v>
      </c>
      <c r="G72" s="94">
        <f t="shared" ref="G72:I72" si="3">SUM(G73:G101)</f>
        <v>31533467</v>
      </c>
      <c r="H72" s="94">
        <f t="shared" si="3"/>
        <v>122219779.39999999</v>
      </c>
      <c r="I72" s="94">
        <f t="shared" si="3"/>
        <v>845270</v>
      </c>
      <c r="J72" s="63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</row>
    <row r="73" spans="3:32" s="58" customFormat="1" ht="63" customHeight="1" x14ac:dyDescent="0.25">
      <c r="C73" s="87" t="s">
        <v>1419</v>
      </c>
      <c r="D73" s="81" t="s">
        <v>1360</v>
      </c>
      <c r="E73" s="65">
        <f t="shared" si="0"/>
        <v>4133838</v>
      </c>
      <c r="F73" s="91">
        <v>2234278</v>
      </c>
      <c r="G73" s="95">
        <v>559191</v>
      </c>
      <c r="H73" s="95">
        <v>1187869</v>
      </c>
      <c r="I73" s="95">
        <v>152500</v>
      </c>
      <c r="J73" s="63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</row>
    <row r="74" spans="3:32" s="58" customFormat="1" ht="63" customHeight="1" x14ac:dyDescent="0.25">
      <c r="C74" s="87" t="s">
        <v>1420</v>
      </c>
      <c r="D74" s="81" t="s">
        <v>1410</v>
      </c>
      <c r="E74" s="65">
        <f t="shared" si="0"/>
        <v>31260400</v>
      </c>
      <c r="F74" s="91"/>
      <c r="G74" s="95"/>
      <c r="H74" s="95">
        <v>31260400</v>
      </c>
      <c r="I74" s="95"/>
      <c r="J74" s="63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</row>
    <row r="75" spans="3:32" s="58" customFormat="1" ht="63" customHeight="1" x14ac:dyDescent="0.25">
      <c r="C75" s="72" t="s">
        <v>1421</v>
      </c>
      <c r="D75" s="69" t="s">
        <v>1361</v>
      </c>
      <c r="E75" s="65">
        <f t="shared" si="0"/>
        <v>11785417</v>
      </c>
      <c r="F75" s="76">
        <v>4769677</v>
      </c>
      <c r="G75" s="79">
        <v>1191815.5</v>
      </c>
      <c r="H75" s="79">
        <v>5793914.5</v>
      </c>
      <c r="I75" s="79">
        <v>30010</v>
      </c>
      <c r="J75" s="63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</row>
    <row r="76" spans="3:32" s="58" customFormat="1" ht="63" customHeight="1" x14ac:dyDescent="0.25">
      <c r="C76" s="72" t="s">
        <v>1422</v>
      </c>
      <c r="D76" s="69" t="s">
        <v>1362</v>
      </c>
      <c r="E76" s="65">
        <f t="shared" si="0"/>
        <v>9581168</v>
      </c>
      <c r="F76" s="91">
        <v>4479880</v>
      </c>
      <c r="G76" s="95">
        <v>1110362</v>
      </c>
      <c r="H76" s="95">
        <v>3961316</v>
      </c>
      <c r="I76" s="79">
        <v>29610</v>
      </c>
      <c r="J76" s="63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</row>
    <row r="77" spans="3:32" s="58" customFormat="1" ht="63" customHeight="1" x14ac:dyDescent="0.25">
      <c r="C77" s="72" t="s">
        <v>1423</v>
      </c>
      <c r="D77" s="69" t="s">
        <v>1363</v>
      </c>
      <c r="E77" s="65">
        <f t="shared" si="0"/>
        <v>9999634.2989999987</v>
      </c>
      <c r="F77" s="76">
        <v>5114233.4989999998</v>
      </c>
      <c r="G77" s="79">
        <v>1270535</v>
      </c>
      <c r="H77" s="79">
        <v>3583092.8</v>
      </c>
      <c r="I77" s="79">
        <v>31773</v>
      </c>
      <c r="J77" s="63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</row>
    <row r="78" spans="3:32" s="58" customFormat="1" ht="63" customHeight="1" x14ac:dyDescent="0.25">
      <c r="C78" s="72" t="s">
        <v>1424</v>
      </c>
      <c r="D78" s="69" t="s">
        <v>1364</v>
      </c>
      <c r="E78" s="65">
        <f t="shared" si="0"/>
        <v>9728333</v>
      </c>
      <c r="F78" s="76">
        <v>5168938</v>
      </c>
      <c r="G78" s="79">
        <v>1290009</v>
      </c>
      <c r="H78" s="79">
        <v>3245634</v>
      </c>
      <c r="I78" s="79">
        <v>23752</v>
      </c>
      <c r="J78" s="63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</row>
    <row r="79" spans="3:32" s="58" customFormat="1" ht="63" customHeight="1" x14ac:dyDescent="0.25">
      <c r="C79" s="72" t="s">
        <v>1425</v>
      </c>
      <c r="D79" s="69" t="s">
        <v>1365</v>
      </c>
      <c r="E79" s="65">
        <f t="shared" si="0"/>
        <v>10434907</v>
      </c>
      <c r="F79" s="76">
        <v>5205723</v>
      </c>
      <c r="G79" s="79">
        <v>1298927</v>
      </c>
      <c r="H79" s="79">
        <v>3877757</v>
      </c>
      <c r="I79" s="79">
        <v>52500</v>
      </c>
      <c r="J79" s="63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</row>
    <row r="80" spans="3:32" s="58" customFormat="1" ht="63" customHeight="1" x14ac:dyDescent="0.25">
      <c r="C80" s="72" t="s">
        <v>1426</v>
      </c>
      <c r="D80" s="69" t="s">
        <v>1366</v>
      </c>
      <c r="E80" s="65">
        <f t="shared" si="0"/>
        <v>9494714</v>
      </c>
      <c r="F80" s="76">
        <v>4570152</v>
      </c>
      <c r="G80" s="79">
        <v>1197636</v>
      </c>
      <c r="H80" s="79">
        <v>3699026</v>
      </c>
      <c r="I80" s="79">
        <v>27900</v>
      </c>
      <c r="J80" s="63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</row>
    <row r="81" spans="3:32" s="58" customFormat="1" ht="63" customHeight="1" x14ac:dyDescent="0.25">
      <c r="C81" s="72" t="s">
        <v>1427</v>
      </c>
      <c r="D81" s="69" t="s">
        <v>1367</v>
      </c>
      <c r="E81" s="65">
        <f t="shared" si="0"/>
        <v>9629388</v>
      </c>
      <c r="F81" s="76">
        <v>4861285</v>
      </c>
      <c r="G81" s="79">
        <v>1196250</v>
      </c>
      <c r="H81" s="79">
        <v>3546080</v>
      </c>
      <c r="I81" s="79">
        <v>25773</v>
      </c>
      <c r="J81" s="63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</row>
    <row r="82" spans="3:32" s="58" customFormat="1" ht="63" customHeight="1" x14ac:dyDescent="0.25">
      <c r="C82" s="72" t="s">
        <v>1428</v>
      </c>
      <c r="D82" s="69" t="s">
        <v>1368</v>
      </c>
      <c r="E82" s="65">
        <f t="shared" si="0"/>
        <v>9183656</v>
      </c>
      <c r="F82" s="76">
        <v>4138503</v>
      </c>
      <c r="G82" s="79">
        <v>999978</v>
      </c>
      <c r="H82" s="79">
        <v>4017745</v>
      </c>
      <c r="I82" s="79">
        <v>27430</v>
      </c>
      <c r="J82" s="63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3:32" s="58" customFormat="1" ht="63" customHeight="1" x14ac:dyDescent="0.25">
      <c r="C83" s="72" t="s">
        <v>1429</v>
      </c>
      <c r="D83" s="69" t="s">
        <v>1369</v>
      </c>
      <c r="E83" s="65">
        <f t="shared" si="0"/>
        <v>9688031</v>
      </c>
      <c r="F83" s="76">
        <v>4794914</v>
      </c>
      <c r="G83" s="79">
        <v>1167148</v>
      </c>
      <c r="H83" s="79">
        <v>3696286</v>
      </c>
      <c r="I83" s="79">
        <v>29683</v>
      </c>
      <c r="J83" s="63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</row>
    <row r="84" spans="3:32" s="58" customFormat="1" ht="63" customHeight="1" x14ac:dyDescent="0.25">
      <c r="C84" s="72" t="s">
        <v>1430</v>
      </c>
      <c r="D84" s="69" t="s">
        <v>1370</v>
      </c>
      <c r="E84" s="65">
        <f t="shared" si="0"/>
        <v>9730954</v>
      </c>
      <c r="F84" s="76">
        <v>4793602</v>
      </c>
      <c r="G84" s="79">
        <v>1181457</v>
      </c>
      <c r="H84" s="79">
        <v>3725295</v>
      </c>
      <c r="I84" s="79">
        <v>30600</v>
      </c>
      <c r="J84" s="63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</row>
    <row r="85" spans="3:32" s="58" customFormat="1" ht="63" customHeight="1" x14ac:dyDescent="0.25">
      <c r="C85" s="72" t="s">
        <v>1431</v>
      </c>
      <c r="D85" s="69" t="s">
        <v>1371</v>
      </c>
      <c r="E85" s="65">
        <f t="shared" si="0"/>
        <v>8964187</v>
      </c>
      <c r="F85" s="76">
        <v>4385567</v>
      </c>
      <c r="G85" s="79">
        <v>1097771</v>
      </c>
      <c r="H85" s="79">
        <v>3455078</v>
      </c>
      <c r="I85" s="79">
        <v>25771</v>
      </c>
      <c r="J85" s="63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</row>
    <row r="86" spans="3:32" s="58" customFormat="1" ht="63" customHeight="1" x14ac:dyDescent="0.25">
      <c r="C86" s="72" t="s">
        <v>1432</v>
      </c>
      <c r="D86" s="69" t="s">
        <v>1372</v>
      </c>
      <c r="E86" s="65">
        <f t="shared" si="0"/>
        <v>10744147</v>
      </c>
      <c r="F86" s="76">
        <v>5615329</v>
      </c>
      <c r="G86" s="79">
        <v>1418018</v>
      </c>
      <c r="H86" s="79">
        <v>3685770</v>
      </c>
      <c r="I86" s="79">
        <v>25030</v>
      </c>
      <c r="J86" s="63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</row>
    <row r="87" spans="3:32" s="58" customFormat="1" ht="63" customHeight="1" x14ac:dyDescent="0.25">
      <c r="C87" s="72" t="s">
        <v>1433</v>
      </c>
      <c r="D87" s="69" t="s">
        <v>1373</v>
      </c>
      <c r="E87" s="65">
        <f t="shared" si="0"/>
        <v>10107185</v>
      </c>
      <c r="F87" s="76">
        <v>4750302</v>
      </c>
      <c r="G87" s="79">
        <v>1190467</v>
      </c>
      <c r="H87" s="79">
        <v>4112996</v>
      </c>
      <c r="I87" s="79">
        <v>53420</v>
      </c>
      <c r="J87" s="63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</row>
    <row r="88" spans="3:32" s="58" customFormat="1" ht="63" customHeight="1" x14ac:dyDescent="0.25">
      <c r="C88" s="72" t="s">
        <v>1434</v>
      </c>
      <c r="D88" s="69" t="s">
        <v>1374</v>
      </c>
      <c r="E88" s="65">
        <f t="shared" si="0"/>
        <v>10184527</v>
      </c>
      <c r="F88" s="76">
        <v>4582238</v>
      </c>
      <c r="G88" s="79">
        <v>1160136</v>
      </c>
      <c r="H88" s="79">
        <v>4413413</v>
      </c>
      <c r="I88" s="79">
        <v>28740</v>
      </c>
      <c r="J88" s="63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</row>
    <row r="89" spans="3:32" s="58" customFormat="1" ht="63" customHeight="1" x14ac:dyDescent="0.25">
      <c r="C89" s="72" t="s">
        <v>1435</v>
      </c>
      <c r="D89" s="69" t="s">
        <v>1375</v>
      </c>
      <c r="E89" s="65">
        <f t="shared" si="0"/>
        <v>15238341</v>
      </c>
      <c r="F89" s="76">
        <v>9204168</v>
      </c>
      <c r="G89" s="79">
        <v>2075631</v>
      </c>
      <c r="H89" s="79">
        <v>3935462</v>
      </c>
      <c r="I89" s="79">
        <v>23080</v>
      </c>
      <c r="J89" s="63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</row>
    <row r="90" spans="3:32" s="58" customFormat="1" ht="63" customHeight="1" x14ac:dyDescent="0.25">
      <c r="C90" s="72" t="s">
        <v>1436</v>
      </c>
      <c r="D90" s="69" t="s">
        <v>1376</v>
      </c>
      <c r="E90" s="65">
        <f t="shared" si="0"/>
        <v>19324454</v>
      </c>
      <c r="F90" s="76">
        <v>9134772</v>
      </c>
      <c r="G90" s="79">
        <v>2275222</v>
      </c>
      <c r="H90" s="79">
        <v>7888720</v>
      </c>
      <c r="I90" s="79">
        <v>25740</v>
      </c>
      <c r="J90" s="63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</row>
    <row r="91" spans="3:32" s="58" customFormat="1" ht="63" customHeight="1" x14ac:dyDescent="0.25">
      <c r="C91" s="72" t="s">
        <v>1437</v>
      </c>
      <c r="D91" s="69" t="s">
        <v>1377</v>
      </c>
      <c r="E91" s="65">
        <f t="shared" si="0"/>
        <v>7623541</v>
      </c>
      <c r="F91" s="76">
        <v>4006876</v>
      </c>
      <c r="G91" s="79">
        <v>997880</v>
      </c>
      <c r="H91" s="79">
        <v>2601185</v>
      </c>
      <c r="I91" s="79">
        <v>17600</v>
      </c>
      <c r="J91" s="63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</row>
    <row r="92" spans="3:32" s="58" customFormat="1" ht="63" customHeight="1" x14ac:dyDescent="0.25">
      <c r="C92" s="72" t="s">
        <v>1438</v>
      </c>
      <c r="D92" s="69" t="s">
        <v>1378</v>
      </c>
      <c r="E92" s="65">
        <f t="shared" si="0"/>
        <v>6415649</v>
      </c>
      <c r="F92" s="76">
        <v>3565378</v>
      </c>
      <c r="G92" s="79">
        <v>886601</v>
      </c>
      <c r="H92" s="79">
        <v>1947710</v>
      </c>
      <c r="I92" s="79">
        <v>15960</v>
      </c>
      <c r="J92" s="63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</row>
    <row r="93" spans="3:32" s="58" customFormat="1" ht="63" customHeight="1" x14ac:dyDescent="0.25">
      <c r="C93" s="72" t="s">
        <v>1439</v>
      </c>
      <c r="D93" s="69" t="s">
        <v>1379</v>
      </c>
      <c r="E93" s="65">
        <f t="shared" si="0"/>
        <v>5446790</v>
      </c>
      <c r="F93" s="76">
        <v>3131842</v>
      </c>
      <c r="G93" s="79">
        <v>780655</v>
      </c>
      <c r="H93" s="79">
        <v>1515893</v>
      </c>
      <c r="I93" s="79">
        <v>18400</v>
      </c>
      <c r="J93" s="63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</row>
    <row r="94" spans="3:32" s="58" customFormat="1" ht="63" customHeight="1" x14ac:dyDescent="0.25">
      <c r="C94" s="72" t="s">
        <v>1440</v>
      </c>
      <c r="D94" s="69" t="s">
        <v>1380</v>
      </c>
      <c r="E94" s="65">
        <f t="shared" si="0"/>
        <v>7093541</v>
      </c>
      <c r="F94" s="76">
        <v>3559611</v>
      </c>
      <c r="G94" s="79">
        <v>970800</v>
      </c>
      <c r="H94" s="79">
        <v>2533530</v>
      </c>
      <c r="I94" s="79">
        <v>29600</v>
      </c>
      <c r="J94" s="63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</row>
    <row r="95" spans="3:32" s="58" customFormat="1" ht="63" customHeight="1" x14ac:dyDescent="0.25">
      <c r="C95" s="72" t="s">
        <v>1441</v>
      </c>
      <c r="D95" s="69" t="s">
        <v>1381</v>
      </c>
      <c r="E95" s="65">
        <f t="shared" si="0"/>
        <v>7029925</v>
      </c>
      <c r="F95" s="76">
        <v>3834372</v>
      </c>
      <c r="G95" s="79">
        <v>946407</v>
      </c>
      <c r="H95" s="79">
        <v>2231142</v>
      </c>
      <c r="I95" s="79">
        <v>18004</v>
      </c>
      <c r="J95" s="63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</row>
    <row r="96" spans="3:32" s="58" customFormat="1" ht="63" customHeight="1" x14ac:dyDescent="0.25">
      <c r="C96" s="72" t="s">
        <v>1442</v>
      </c>
      <c r="D96" s="69" t="s">
        <v>1382</v>
      </c>
      <c r="E96" s="65">
        <f t="shared" si="0"/>
        <v>5608203</v>
      </c>
      <c r="F96" s="76">
        <v>3210709</v>
      </c>
      <c r="G96" s="79">
        <v>803269</v>
      </c>
      <c r="H96" s="79">
        <v>1576975</v>
      </c>
      <c r="I96" s="79">
        <v>17250</v>
      </c>
      <c r="J96" s="63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</row>
    <row r="97" spans="3:32" s="58" customFormat="1" ht="63" customHeight="1" x14ac:dyDescent="0.25">
      <c r="C97" s="72" t="s">
        <v>1443</v>
      </c>
      <c r="D97" s="69" t="s">
        <v>1383</v>
      </c>
      <c r="E97" s="65">
        <f t="shared" ref="E97:E104" si="4">+F97+H97+I97+G97</f>
        <v>8465485</v>
      </c>
      <c r="F97" s="76">
        <v>4803151</v>
      </c>
      <c r="G97" s="79">
        <v>1209588</v>
      </c>
      <c r="H97" s="79">
        <v>2429546</v>
      </c>
      <c r="I97" s="79">
        <v>23200</v>
      </c>
      <c r="J97" s="63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</row>
    <row r="98" spans="3:32" s="58" customFormat="1" ht="63" customHeight="1" x14ac:dyDescent="0.25">
      <c r="C98" s="72" t="s">
        <v>1444</v>
      </c>
      <c r="D98" s="69" t="s">
        <v>1384</v>
      </c>
      <c r="E98" s="65">
        <f t="shared" si="4"/>
        <v>6537054</v>
      </c>
      <c r="F98" s="76">
        <v>3714340</v>
      </c>
      <c r="G98" s="79">
        <v>925652</v>
      </c>
      <c r="H98" s="79">
        <v>1889861</v>
      </c>
      <c r="I98" s="79">
        <v>7201</v>
      </c>
      <c r="J98" s="63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</row>
    <row r="99" spans="3:32" s="58" customFormat="1" ht="63" customHeight="1" x14ac:dyDescent="0.25">
      <c r="C99" s="72" t="s">
        <v>1444</v>
      </c>
      <c r="D99" s="69" t="s">
        <v>1385</v>
      </c>
      <c r="E99" s="65">
        <f t="shared" si="4"/>
        <v>7421142</v>
      </c>
      <c r="F99" s="76">
        <v>3735927</v>
      </c>
      <c r="G99" s="79">
        <v>934000</v>
      </c>
      <c r="H99" s="79">
        <v>2737250</v>
      </c>
      <c r="I99" s="79">
        <v>13965</v>
      </c>
      <c r="J99" s="63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</row>
    <row r="100" spans="3:32" s="58" customFormat="1" ht="63" customHeight="1" x14ac:dyDescent="0.25">
      <c r="C100" s="72" t="s">
        <v>1445</v>
      </c>
      <c r="D100" s="69" t="s">
        <v>1386</v>
      </c>
      <c r="E100" s="65">
        <f t="shared" si="4"/>
        <v>7917320.5</v>
      </c>
      <c r="F100" s="76">
        <v>4168716</v>
      </c>
      <c r="G100" s="79">
        <v>1035645.5</v>
      </c>
      <c r="H100" s="79">
        <v>2694356</v>
      </c>
      <c r="I100" s="79">
        <v>18603</v>
      </c>
      <c r="J100" s="63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</row>
    <row r="101" spans="3:32" s="58" customFormat="1" ht="63" customHeight="1" x14ac:dyDescent="0.25">
      <c r="C101" s="88" t="s">
        <v>1446</v>
      </c>
      <c r="D101" s="82" t="s">
        <v>1387</v>
      </c>
      <c r="E101" s="65">
        <f t="shared" si="4"/>
        <v>2798827.8</v>
      </c>
      <c r="F101" s="76">
        <v>1437759.7</v>
      </c>
      <c r="G101" s="79">
        <v>362416</v>
      </c>
      <c r="H101" s="79">
        <v>976477.1</v>
      </c>
      <c r="I101" s="79">
        <v>22175</v>
      </c>
      <c r="J101" s="63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</row>
    <row r="102" spans="3:32" s="58" customFormat="1" ht="63" customHeight="1" x14ac:dyDescent="0.25">
      <c r="C102" s="72">
        <v>47</v>
      </c>
      <c r="D102" s="69" t="s">
        <v>1388</v>
      </c>
      <c r="E102" s="65">
        <f t="shared" si="4"/>
        <v>7675143.5999999996</v>
      </c>
      <c r="F102" s="76">
        <v>5023625</v>
      </c>
      <c r="G102" s="79">
        <v>1458514</v>
      </c>
      <c r="H102" s="79">
        <v>1166999.6000000001</v>
      </c>
      <c r="I102" s="79">
        <v>26005</v>
      </c>
      <c r="J102" s="63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</row>
    <row r="103" spans="3:32" s="58" customFormat="1" ht="63" customHeight="1" x14ac:dyDescent="0.25">
      <c r="C103" s="72">
        <v>48</v>
      </c>
      <c r="D103" s="69" t="s">
        <v>1389</v>
      </c>
      <c r="E103" s="65">
        <f t="shared" si="4"/>
        <v>8175711</v>
      </c>
      <c r="F103" s="76">
        <v>5311401</v>
      </c>
      <c r="G103" s="79">
        <v>1530510</v>
      </c>
      <c r="H103" s="79">
        <v>1333800</v>
      </c>
      <c r="I103" s="79"/>
      <c r="J103" s="63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</row>
    <row r="104" spans="3:32" s="58" customFormat="1" ht="63" customHeight="1" x14ac:dyDescent="0.25">
      <c r="C104" s="73">
        <v>49</v>
      </c>
      <c r="D104" s="83" t="s">
        <v>1390</v>
      </c>
      <c r="E104" s="65">
        <f t="shared" si="4"/>
        <v>7435008.0999999996</v>
      </c>
      <c r="F104" s="92">
        <v>4579935</v>
      </c>
      <c r="G104" s="94">
        <v>1273061</v>
      </c>
      <c r="H104" s="94">
        <v>1582012.1</v>
      </c>
      <c r="I104" s="94"/>
      <c r="J104" s="63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</row>
  </sheetData>
  <mergeCells count="12">
    <mergeCell ref="C10:D10"/>
    <mergeCell ref="H2:I2"/>
    <mergeCell ref="G8:G9"/>
    <mergeCell ref="H8:H9"/>
    <mergeCell ref="I8:I9"/>
    <mergeCell ref="C3:I4"/>
    <mergeCell ref="C6:C9"/>
    <mergeCell ref="D6:D9"/>
    <mergeCell ref="E6:I6"/>
    <mergeCell ref="F7:I7"/>
    <mergeCell ref="F8:F9"/>
    <mergeCell ref="E7:E9"/>
  </mergeCells>
  <printOptions horizontalCentered="1"/>
  <pageMargins left="0.19685039370078741" right="0.19685039370078741" top="0.59055118110236227" bottom="0" header="0" footer="0"/>
  <pageSetup paperSize="9" scale="1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39" t="s">
        <v>164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30" x14ac:dyDescent="0.25">
      <c r="A2" s="140" t="s">
        <v>165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 t="s">
        <v>166</v>
      </c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4" spans="1:30" x14ac:dyDescent="0.25">
      <c r="A4" s="133" t="s">
        <v>167</v>
      </c>
      <c r="B4" s="133" t="s">
        <v>168</v>
      </c>
      <c r="C4" s="1"/>
      <c r="D4" s="1"/>
      <c r="E4" s="1"/>
      <c r="F4" s="133" t="s">
        <v>169</v>
      </c>
      <c r="G4" s="133" t="s">
        <v>170</v>
      </c>
      <c r="H4" s="133" t="s">
        <v>171</v>
      </c>
      <c r="I4" s="133" t="s">
        <v>172</v>
      </c>
      <c r="J4" s="133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36" t="s">
        <v>178</v>
      </c>
      <c r="P4" s="137"/>
      <c r="Q4" s="138"/>
      <c r="R4" s="133" t="s">
        <v>179</v>
      </c>
      <c r="S4" s="136" t="s">
        <v>180</v>
      </c>
      <c r="T4" s="137"/>
      <c r="U4" s="138"/>
      <c r="V4" s="133" t="s">
        <v>181</v>
      </c>
      <c r="W4" s="133" t="s">
        <v>182</v>
      </c>
      <c r="X4" s="136" t="s">
        <v>183</v>
      </c>
      <c r="Y4" s="138"/>
      <c r="Z4" s="133" t="s">
        <v>184</v>
      </c>
      <c r="AA4" s="133" t="s">
        <v>185</v>
      </c>
      <c r="AB4" s="133" t="s">
        <v>186</v>
      </c>
      <c r="AC4" s="133" t="s">
        <v>187</v>
      </c>
      <c r="AD4" s="133" t="s">
        <v>188</v>
      </c>
    </row>
    <row r="5" spans="1:30" x14ac:dyDescent="0.25">
      <c r="A5" s="134"/>
      <c r="B5" s="134"/>
      <c r="C5" s="3"/>
      <c r="D5" s="3"/>
      <c r="E5" s="3"/>
      <c r="F5" s="134"/>
      <c r="G5" s="134"/>
      <c r="H5" s="134"/>
      <c r="I5" s="134"/>
      <c r="J5" s="134"/>
      <c r="K5" s="3" t="s">
        <v>189</v>
      </c>
      <c r="L5" s="4" t="s">
        <v>189</v>
      </c>
      <c r="M5" s="3" t="s">
        <v>189</v>
      </c>
      <c r="N5" s="3" t="s">
        <v>189</v>
      </c>
      <c r="O5" s="133">
        <f>+SUBTOTAL(9,O10:O152)/1000</f>
        <v>139140.95300000001</v>
      </c>
      <c r="P5" s="133" t="s">
        <v>190</v>
      </c>
      <c r="Q5" s="133" t="s">
        <v>191</v>
      </c>
      <c r="R5" s="134"/>
      <c r="S5" s="133" t="s">
        <v>192</v>
      </c>
      <c r="T5" s="1" t="s">
        <v>193</v>
      </c>
      <c r="U5" s="133" t="s">
        <v>194</v>
      </c>
      <c r="V5" s="134"/>
      <c r="W5" s="134"/>
      <c r="X5" s="133" t="s">
        <v>195</v>
      </c>
      <c r="Y5" s="133" t="s">
        <v>196</v>
      </c>
      <c r="Z5" s="134"/>
      <c r="AA5" s="134"/>
      <c r="AB5" s="134"/>
      <c r="AC5" s="134"/>
      <c r="AD5" s="134"/>
    </row>
    <row r="6" spans="1:30" x14ac:dyDescent="0.25">
      <c r="A6" s="134"/>
      <c r="B6" s="134"/>
      <c r="C6" s="3"/>
      <c r="D6" s="3"/>
      <c r="E6" s="3"/>
      <c r="F6" s="134"/>
      <c r="G6" s="134"/>
      <c r="H6" s="134"/>
      <c r="I6" s="134"/>
      <c r="J6" s="134"/>
      <c r="K6" s="3"/>
      <c r="L6" s="4"/>
      <c r="M6" s="3"/>
      <c r="N6" s="3"/>
      <c r="O6" s="134"/>
      <c r="P6" s="134"/>
      <c r="Q6" s="134"/>
      <c r="R6" s="134"/>
      <c r="S6" s="134"/>
      <c r="T6" s="3" t="s">
        <v>197</v>
      </c>
      <c r="U6" s="134"/>
      <c r="V6" s="134"/>
      <c r="W6" s="134"/>
      <c r="X6" s="134"/>
      <c r="Y6" s="134"/>
      <c r="Z6" s="134"/>
      <c r="AA6" s="134"/>
      <c r="AB6" s="134"/>
      <c r="AC6" s="134"/>
      <c r="AD6" s="134"/>
    </row>
    <row r="7" spans="1:30" x14ac:dyDescent="0.25">
      <c r="A7" s="134"/>
      <c r="B7" s="134"/>
      <c r="C7" s="3"/>
      <c r="D7" s="3"/>
      <c r="E7" s="3"/>
      <c r="F7" s="134"/>
      <c r="G7" s="134"/>
      <c r="H7" s="134"/>
      <c r="I7" s="134"/>
      <c r="J7" s="134"/>
      <c r="K7" s="3"/>
      <c r="L7" s="4"/>
      <c r="M7" s="3"/>
      <c r="N7" s="3"/>
      <c r="O7" s="134"/>
      <c r="P7" s="134"/>
      <c r="Q7" s="134"/>
      <c r="R7" s="134"/>
      <c r="S7" s="134"/>
      <c r="T7" s="3" t="s">
        <v>198</v>
      </c>
      <c r="U7" s="134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x14ac:dyDescent="0.25">
      <c r="A8" s="135"/>
      <c r="B8" s="135"/>
      <c r="C8" s="5"/>
      <c r="D8" s="5"/>
      <c r="E8" s="5"/>
      <c r="F8" s="135"/>
      <c r="G8" s="135"/>
      <c r="H8" s="135"/>
      <c r="I8" s="135"/>
      <c r="J8" s="135"/>
      <c r="K8" s="5"/>
      <c r="L8" s="6"/>
      <c r="M8" s="5"/>
      <c r="N8" s="5"/>
      <c r="O8" s="135"/>
      <c r="P8" s="135"/>
      <c r="Q8" s="135"/>
      <c r="R8" s="135"/>
      <c r="S8" s="135"/>
      <c r="T8" s="5" t="s">
        <v>199</v>
      </c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2024 йил 2-чорак</vt:lpstr>
      <vt:lpstr>Шартномалар</vt:lpstr>
      <vt:lpstr>'2024 йил 2-чорак'!Заголовки_для_печати</vt:lpstr>
      <vt:lpstr>'Йиллик параметр'!Заголовки_для_печати</vt:lpstr>
      <vt:lpstr>'2024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2024-10-11T07:06:38Z</dcterms:modified>
</cp:coreProperties>
</file>