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4-yil 2-chorak\Media\"/>
    </mc:Choice>
  </mc:AlternateContent>
  <xr:revisionPtr revIDLastSave="0" documentId="13_ncr:1_{A4873B75-9A38-4344-B22F-4B7E7F4107F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2-чорак" sheetId="19" r:id="rId2"/>
    <sheet name="Шартномалар" sheetId="12" state="hidden" r:id="rId3"/>
  </sheets>
  <definedNames>
    <definedName name="_xlnm._FilterDatabase" localSheetId="1" hidden="1">'2024 йил 2-чорак'!$C$9:$AF$109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'2024 йил 2-чорак'!$6:$9</definedName>
    <definedName name="_xlnm.Print_Titles" localSheetId="0">'Йиллик параметр'!$5:$7</definedName>
    <definedName name="_xlnm.Print_Area" localSheetId="1">'2024 йил 2-чорак'!$B$2:$J$126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9" l="1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0" i="19"/>
  <c r="H69" i="19"/>
  <c r="H10" i="19"/>
  <c r="H61" i="19"/>
  <c r="H52" i="19"/>
  <c r="G69" i="19"/>
  <c r="G61" i="19"/>
  <c r="G10" i="19" s="1"/>
  <c r="F69" i="19"/>
  <c r="F10" i="19"/>
  <c r="F61" i="19"/>
  <c r="I10" i="19"/>
  <c r="C12" i="19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E58" i="19" l="1"/>
  <c r="E59" i="19"/>
  <c r="E60" i="19"/>
  <c r="E61" i="19"/>
  <c r="E62" i="19"/>
  <c r="E63" i="19"/>
  <c r="E64" i="19"/>
  <c r="E65" i="19"/>
  <c r="E66" i="19"/>
  <c r="E67" i="19"/>
  <c r="E68" i="19"/>
  <c r="E54" i="19" l="1"/>
  <c r="E55" i="19"/>
  <c r="E56" i="19"/>
  <c r="E57" i="19"/>
  <c r="E12" i="19" l="1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50" i="19"/>
  <c r="E51" i="19"/>
  <c r="E52" i="19"/>
  <c r="E53" i="19"/>
  <c r="E49" i="19"/>
  <c r="E41" i="19" l="1"/>
  <c r="K49" i="19" l="1"/>
  <c r="E11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<sst xmlns="http://schemas.openxmlformats.org/spreadsheetml/2006/main" count="4076" uniqueCount="1443">
  <si>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</si>
  <si>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</si>
  <si>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</si>
  <si>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</si>
  <si>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</si>
  <si>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</si>
  <si>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</si>
  <si>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</si>
  <si>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</si>
  <si>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</si>
  <si>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</si>
  <si>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</si>
  <si>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</si>
  <si>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</si>
  <si>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</si>
  <si>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</si>
  <si>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</si>
  <si>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</si>
  <si>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</si>
  <si>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</si>
  <si>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</si>
  <si>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</si>
  <si>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</si>
  <si>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</si>
  <si>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</si>
  <si>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</si>
  <si>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</si>
  <si>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</si>
  <si>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</si>
  <si>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</si>
  <si>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</si>
  <si>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</si>
  <si>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</si>
  <si>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</si>
  <si>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</si>
  <si>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</si>
  <si>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</si>
  <si>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</si>
  <si>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</si>
  <si>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</si>
  <si>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</si>
  <si>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</si>
  <si>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</si>
  <si>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</si>
  <si>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</si>
  <si>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</si>
  <si>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</si>
  <si>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</si>
  <si>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</si>
  <si>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</si>
  <si>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</si>
  <si>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</si>
  <si>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</si>
  <si>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</si>
  <si>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</si>
  <si>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</si>
  <si>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</si>
  <si>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</si>
  <si>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</si>
  <si>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</si>
  <si>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</si>
  <si>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</si>
  <si>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</si>
  <si>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</si>
  <si>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</si>
  <si>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</si>
  <si>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</si>
  <si>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</si>
  <si>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</si>
  <si>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</si>
  <si>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</si>
  <si>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</si>
  <si>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</si>
  <si>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</si>
  <si>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</si>
  <si>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</si>
  <si>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</si>
  <si>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</si>
  <si>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</si>
  <si>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</si>
  <si>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</si>
  <si>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</si>
  <si>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</si>
  <si>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</si>
  <si>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</si>
  <si>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</si>
  <si>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</si>
  <si>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</si>
  <si>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</si>
  <si>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</si>
  <si>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</si>
  <si>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</si>
  <si>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</si>
  <si>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</si>
  <si>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</si>
  <si>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</si>
  <si>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</si>
  <si>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</si>
  <si>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</si>
  <si>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</si>
  <si>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</si>
  <si>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</si>
  <si>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</si>
  <si>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</si>
  <si>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</si>
  <si>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</si>
  <si>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</si>
  <si>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</si>
  <si>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</si>
  <si>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</si>
  <si>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</si>
  <si>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</si>
  <si>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</si>
  <si>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</si>
  <si>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</si>
  <si>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</si>
  <si>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</si>
  <si>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</si>
  <si>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</si>
  <si>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</si>
  <si>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</si>
  <si>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</si>
  <si>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</si>
  <si>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</si>
  <si>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</si>
  <si>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</si>
  <si>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</si>
  <si>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</si>
  <si>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</si>
  <si>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</si>
  <si>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</si>
  <si>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</si>
  <si>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</si>
  <si>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</si>
  <si>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</si>
  <si>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</si>
  <si>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</si>
  <si>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</si>
  <si>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</si>
  <si>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</si>
  <si>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</si>
  <si>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</si>
  <si>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</si>
  <si>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</si>
  <si>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</si>
  <si>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</si>
  <si>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</si>
  <si>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</si>
  <si>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</si>
  <si>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</si>
  <si>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</si>
  <si>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</si>
  <si>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</si>
  <si>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</si>
  <si>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</si>
  <si>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</si>
  <si>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</si>
  <si>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</si>
  <si>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</si>
  <si>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</si>
  <si>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</si>
  <si>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</si>
  <si>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</si>
  <si>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</si>
  <si>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</si>
  <si>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</si>
  <si>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</si>
  <si>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</si>
  <si>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</si>
  <si>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</si>
  <si>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</si>
  <si>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</si>
  <si>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</si>
  <si>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</si>
  <si>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</si>
  <si>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</si>
  <si>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</si>
  <si>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</si>
  <si>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</si>
  <si>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</si>
  <si>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</si>
  <si>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</si>
  <si>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</si>
  <si>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</si>
  <si>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</si>
  <si>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</si>
  <si>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</si>
  <si>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</si>
  <si>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</si>
  <si>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</si>
  <si>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</si>
  <si>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</si>
  <si>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</si>
  <si>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</si>
  <si>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</si>
  <si>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</si>
  <si>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</si>
  <si>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</si>
  <si>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</si>
  <si>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</si>
  <si>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</si>
  <si>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</si>
  <si>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</si>
  <si>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</si>
  <si>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</si>
  <si>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</si>
  <si>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</si>
  <si>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</si>
  <si>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</si>
  <si>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</si>
  <si>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</si>
  <si>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</si>
  <si>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</si>
  <si>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</si>
  <si>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</si>
  <si>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</si>
  <si>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</si>
  <si>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</si>
  <si>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</si>
  <si>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</si>
  <si>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</si>
  <si>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</si>
  <si>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</si>
  <si>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</si>
  <si>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</si>
  <si>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</si>
  <si>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</si>
  <si>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</si>
  <si>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</si>
  <si>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</si>
  <si>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</si>
  <si>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</si>
  <si>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</si>
  <si>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</si>
  <si>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</si>
  <si>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</si>
  <si>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</si>
  <si>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</si>
  <si>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</si>
  <si>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</si>
  <si>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</si>
  <si>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</si>
  <si>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</si>
  <si>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</si>
  <si>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</si>
  <si>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</si>
  <si>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</si>
  <si>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</si>
  <si>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</si>
  <si>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</si>
  <si>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</si>
  <si>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</si>
  <si>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</si>
  <si>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</si>
  <si>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</si>
  <si>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</si>
  <si>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</si>
  <si>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</si>
  <si>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</si>
  <si>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</si>
  <si>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</si>
  <si>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</si>
  <si>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</si>
  <si>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</si>
  <si>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</si>
  <si>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</si>
  <si>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</si>
  <si>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</si>
  <si>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</si>
  <si>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</si>
  <si>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</si>
  <si>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</si>
  <si>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</si>
  <si>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</si>
  <si>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</si>
  <si>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</si>
  <si>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</si>
  <si>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</si>
  <si>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</si>
  <si>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</si>
  <si>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</si>
  <si>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</si>
  <si>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</si>
  <si>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</si>
  <si>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</si>
  <si>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</si>
  <si>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</si>
  <si>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</si>
  <si>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</si>
  <si>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</si>
  <si>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</si>
  <si>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</si>
  <si>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</si>
  <si>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</si>
  <si>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</si>
  <si>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</si>
  <si>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</si>
  <si>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</si>
  <si>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</si>
  <si>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</si>
  <si>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</si>
  <si>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</si>
  <si>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</si>
  <si>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</si>
  <si>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</si>
  <si>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</si>
  <si>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</si>
  <si>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</si>
  <si>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</si>
  <si>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</si>
  <si>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</si>
  <si>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</si>
  <si>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</si>
  <si>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</si>
  <si>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</si>
  <si>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</si>
  <si>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</si>
  <si>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</si>
  <si>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</si>
  <si>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</si>
  <si>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</si>
  <si>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</si>
  <si>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</si>
  <si>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</si>
  <si>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</si>
  <si>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</si>
  <si>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</si>
  <si>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</si>
  <si>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</si>
  <si>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</si>
  <si>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</si>
  <si>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</si>
  <si>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</si>
  <si>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</si>
  <si>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</si>
  <si>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</si>
  <si>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</si>
  <si>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</si>
  <si>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</si>
  <si>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</si>
  <si>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</si>
  <si>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</si>
  <si>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</si>
  <si>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</si>
  <si>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</si>
  <si>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</si>
  <si>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</si>
  <si>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</si>
  <si>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</si>
  <si>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</si>
  <si>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</si>
  <si>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</si>
  <si>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</si>
  <si>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</si>
  <si>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</si>
  <si>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</si>
  <si>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</si>
  <si>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</si>
  <si>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</si>
  <si>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</si>
  <si>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</si>
  <si>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</si>
  <si>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</si>
  <si>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</si>
  <si>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</si>
  <si>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</si>
  <si>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</si>
  <si>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</si>
  <si>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</si>
  <si>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</si>
  <si>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</si>
  <si>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</si>
  <si>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</si>
  <si>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</si>
  <si>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</si>
  <si>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</si>
  <si>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</si>
  <si>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</si>
  <si>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</si>
  <si>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</si>
  <si>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</si>
  <si>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</si>
  <si>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</si>
  <si>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</si>
  <si>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</si>
  <si>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</si>
  <si>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</si>
  <si>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</si>
  <si>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</si>
  <si>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</si>
  <si>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</si>
  <si>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</si>
  <si>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</si>
  <si>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</si>
  <si>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</si>
  <si>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</si>
  <si>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</si>
  <si>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</si>
  <si>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</si>
  <si>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</si>
  <si>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</si>
  <si>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</si>
  <si>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</si>
  <si>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</si>
  <si>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</si>
  <si>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</si>
  <si>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</si>
  <si>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</si>
  <si>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</si>
  <si>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</si>
  <si>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</si>
  <si>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</si>
  <si>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</si>
  <si>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</si>
  <si>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</si>
  <si>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</si>
  <si>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</si>
  <si>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</si>
  <si>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</si>
  <si>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</si>
  <si>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</si>
  <si>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</si>
  <si>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</si>
  <si>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</si>
  <si>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</si>
  <si>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</si>
  <si>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</si>
  <si>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</si>
  <si>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</si>
  <si>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</si>
  <si>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</si>
  <si>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</si>
  <si>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</si>
  <si>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</si>
  <si>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</si>
  <si>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</si>
  <si>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</si>
  <si>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</si>
  <si>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</si>
  <si>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</si>
  <si>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</si>
  <si>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</si>
  <si>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</si>
  <si>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</si>
  <si>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</si>
  <si>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</si>
  <si>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</si>
  <si>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</si>
  <si>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</si>
  <si>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</si>
  <si>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</si>
  <si>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</si>
  <si>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</si>
  <si>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</si>
  <si>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</si>
  <si>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</si>
  <si>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</si>
  <si>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</si>
  <si>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</si>
  <si>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</si>
  <si>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</si>
  <si>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</si>
  <si>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</si>
  <si>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</si>
  <si>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</si>
  <si>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</si>
  <si>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</si>
  <si>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</si>
  <si>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</si>
  <si>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</si>
  <si>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</si>
  <si>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</si>
  <si>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</si>
  <si>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</si>
  <si>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</si>
  <si>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</si>
  <si>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</si>
  <si>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</si>
  <si>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</si>
  <si>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</si>
  <si>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</si>
  <si>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</si>
  <si>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</si>
  <si>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</si>
  <si>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</si>
  <si>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</si>
  <si>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</si>
  <si>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</si>
  <si>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</si>
  <si>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</si>
  <si>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</si>
  <si>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</si>
  <si>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</si>
  <si>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</si>
  <si>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</si>
  <si>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</si>
  <si>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</si>
  <si>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</si>
  <si>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</si>
  <si>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</si>
  <si>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</si>
  <si>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</si>
  <si>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</si>
  <si>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</si>
  <si>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</si>
  <si>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</si>
  <si>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</si>
  <si>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</si>
  <si>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</si>
  <si>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</si>
  <si>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</si>
  <si>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</si>
  <si>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</si>
  <si>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</si>
  <si>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</si>
  <si>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</si>
  <si>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</si>
  <si>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</si>
  <si>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</si>
  <si>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</si>
  <si>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</si>
  <si>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</si>
  <si>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</si>
  <si>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</si>
  <si>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</si>
  <si>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</si>
  <si>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</si>
  <si>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</si>
  <si>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</si>
  <si>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</si>
  <si>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</si>
  <si>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</si>
  <si>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</si>
  <si>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</si>
  <si>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</si>
  <si>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</si>
  <si>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</si>
  <si>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</si>
  <si>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</si>
  <si>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</si>
  <si>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</si>
  <si>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</si>
  <si>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</si>
  <si>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</si>
  <si>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</si>
  <si>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</si>
  <si>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</si>
  <si>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</si>
  <si>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</si>
  <si>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</si>
  <si>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</si>
  <si>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</si>
  <si>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</si>
  <si>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</si>
  <si>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</si>
  <si>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</si>
  <si>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</si>
  <si>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</si>
  <si>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</si>
  <si>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</si>
  <si>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</si>
  <si>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</si>
  <si>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</si>
  <si>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</si>
  <si>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</si>
  <si>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</si>
  <si>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</si>
  <si>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</si>
  <si>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</si>
  <si>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</si>
  <si>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</si>
  <si>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</si>
  <si>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</si>
  <si>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</si>
  <si>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</si>
  <si>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</si>
  <si>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</si>
  <si>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</si>
  <si>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</si>
  <si>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</si>
  <si>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</si>
  <si>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</si>
  <si>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</si>
  <si>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</si>
  <si>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</si>
  <si>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</si>
  <si>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</si>
  <si>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</si>
  <si>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</si>
  <si>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</si>
  <si>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</si>
  <si>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</si>
  <si>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</si>
  <si>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</si>
  <si>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</si>
  <si>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</si>
  <si>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</si>
  <si>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</si>
  <si>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</si>
  <si>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</si>
  <si>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</si>
  <si>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</si>
  <si>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</si>
  <si>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</si>
  <si>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</si>
  <si>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</si>
  <si>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</si>
  <si>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</si>
  <si>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</si>
  <si>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</si>
  <si>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</si>
  <si>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</si>
  <si>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</si>
  <si>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</si>
  <si>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</si>
  <si>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</si>
  <si>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</si>
  <si>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</si>
  <si>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</si>
  <si>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</si>
  <si>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</si>
  <si>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</si>
  <si>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</si>
  <si>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</si>
  <si>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</si>
  <si>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</si>
  <si>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</si>
  <si>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</si>
  <si>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</si>
  <si>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</si>
  <si>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</si>
  <si>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</si>
  <si>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</si>
  <si>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</si>
  <si>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</si>
  <si>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</si>
  <si>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</si>
  <si>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</si>
  <si>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</si>
  <si>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</si>
  <si>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</si>
  <si>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</si>
  <si>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</si>
  <si>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</si>
  <si>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</si>
  <si>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</si>
  <si>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</si>
  <si>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</si>
  <si>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</si>
  <si>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</si>
  <si>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</si>
  <si>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</si>
  <si>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</si>
  <si>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</si>
  <si>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</si>
  <si>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</si>
  <si>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</si>
  <si>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</si>
  <si>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</si>
  <si>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</si>
  <si>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</si>
  <si>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</si>
  <si>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</si>
  <si>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</si>
  <si>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</si>
  <si>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</si>
  <si>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</si>
  <si>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</si>
  <si>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</si>
  <si>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</si>
  <si>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</si>
  <si>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</si>
  <si>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</si>
  <si>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</si>
  <si>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</si>
  <si>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</si>
  <si>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</si>
  <si>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</si>
  <si>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</si>
  <si>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</si>
  <si>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</si>
  <si>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</si>
  <si>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</si>
  <si>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</si>
  <si>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</si>
  <si>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</si>
  <si>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</si>
  <si>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</si>
  <si>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</si>
  <si>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</si>
  <si>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</si>
  <si>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</si>
  <si>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</si>
  <si>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</si>
  <si>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</si>
  <si>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</si>
  <si>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</si>
  <si>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</si>
  <si>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</si>
  <si>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</si>
  <si>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</si>
  <si>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</si>
  <si>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</si>
  <si>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</si>
  <si>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</si>
  <si>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</si>
  <si>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</si>
  <si>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</si>
  <si>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</si>
  <si>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</si>
  <si>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</si>
  <si>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</si>
  <si>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</si>
  <si>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</si>
  <si>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</si>
  <si>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</si>
  <si>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</si>
  <si>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</si>
  <si>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</si>
  <si>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</si>
  <si>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</si>
  <si>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</si>
  <si>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</si>
  <si>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</si>
  <si>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</si>
  <si>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</si>
  <si>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</si>
  <si>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</si>
  <si>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</si>
  <si>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</si>
  <si>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</si>
  <si>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</si>
  <si>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</si>
  <si>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</si>
  <si>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</si>
  <si>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</si>
  <si>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</si>
  <si>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</si>
  <si>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</si>
  <si>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</si>
  <si>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</si>
  <si>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</si>
  <si>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</si>
  <si>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</si>
  <si>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</si>
  <si>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</si>
  <si>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</si>
  <si>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</si>
  <si>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</si>
  <si>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</si>
  <si>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</si>
  <si>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</si>
  <si>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</si>
  <si>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</si>
  <si>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</si>
  <si>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</si>
  <si>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</si>
  <si>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</si>
  <si>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</si>
  <si>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</si>
  <si>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</si>
  <si>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</si>
  <si>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</si>
  <si>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</si>
  <si>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</si>
  <si>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</si>
  <si>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</si>
  <si>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</si>
  <si>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</si>
  <si>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</si>
  <si>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</si>
  <si>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</si>
  <si>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</si>
  <si>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</si>
  <si>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</si>
  <si>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</si>
  <si>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</si>
  <si>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</si>
  <si>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</si>
  <si>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</si>
  <si>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</si>
  <si>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</si>
  <si>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</si>
  <si>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</si>
  <si>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</si>
  <si>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</si>
  <si>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</si>
  <si>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</si>
  <si>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</si>
  <si>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</si>
  <si>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</si>
  <si>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</si>
  <si>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</si>
  <si>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</si>
  <si>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</si>
  <si>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</si>
  <si>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</si>
  <si>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</si>
  <si>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</si>
  <si>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</si>
  <si>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</si>
  <si>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</si>
  <si>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</si>
  <si>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</si>
  <si>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</si>
  <si>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</si>
  <si>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</si>
  <si>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</si>
  <si>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</si>
  <si>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</si>
  <si>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</si>
  <si>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</si>
  <si>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</si>
  <si>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</si>
  <si>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</si>
  <si>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</si>
  <si>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</si>
  <si>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</si>
  <si>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</si>
  <si>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</si>
  <si>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</si>
  <si>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</si>
  <si>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</si>
  <si>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</si>
  <si>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</si>
  <si>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</si>
  <si>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</si>
  <si>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</si>
  <si>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</si>
  <si>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</si>
  <si>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</si>
  <si>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</si>
  <si>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</si>
  <si>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</si>
  <si>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</si>
  <si>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</si>
  <si>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</si>
  <si>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</si>
  <si>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</si>
  <si>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</si>
  <si>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</si>
  <si>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</si>
  <si>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</si>
  <si>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</si>
  <si>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</si>
  <si>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</si>
  <si>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</si>
  <si>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</si>
  <si>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</si>
  <si>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</si>
  <si>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</si>
  <si>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</si>
  <si>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</si>
  <si>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</si>
  <si>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</si>
  <si>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</si>
  <si>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</si>
  <si>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</si>
  <si>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</si>
  <si>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</si>
  <si>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</si>
  <si>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</si>
  <si>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</si>
  <si>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</si>
  <si>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</si>
  <si>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</si>
  <si>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</si>
  <si>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</si>
  <si>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</si>
  <si>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</si>
  <si>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</si>
  <si>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</si>
  <si>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</si>
  <si>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</si>
  <si>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</si>
  <si>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</si>
  <si>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</si>
  <si>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</si>
  <si>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</si>
  <si>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</si>
  <si>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</si>
  <si>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</si>
  <si>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</si>
  <si>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</si>
  <si>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</si>
  <si>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</si>
  <si>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</si>
  <si>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</si>
  <si>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</si>
  <si>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</si>
  <si>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</si>
  <si>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</si>
  <si>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</si>
  <si>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</si>
  <si>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</si>
  <si>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</si>
  <si>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</si>
  <si>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</si>
  <si>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</si>
  <si>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</si>
  <si>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</si>
  <si>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</si>
  <si>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</si>
  <si>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</si>
  <si>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</si>
  <si>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</si>
  <si>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</si>
  <si>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</si>
  <si>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</si>
  <si>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</si>
  <si>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</si>
  <si>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</si>
  <si>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</si>
  <si>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</si>
  <si>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</si>
  <si>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</si>
  <si>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</si>
  <si>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</si>
  <si>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</si>
  <si>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</si>
  <si>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</si>
  <si>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</si>
  <si>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</si>
  <si>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</si>
  <si>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</si>
  <si>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</si>
  <si>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</si>
  <si>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</si>
  <si>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</si>
  <si>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</si>
  <si>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</si>
  <si>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</si>
  <si>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</si>
  <si>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</si>
  <si>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</si>
  <si>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</si>
  <si>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</si>
  <si>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</si>
  <si>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</si>
  <si>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</si>
  <si>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</si>
  <si>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</si>
  <si>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</si>
  <si>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</si>
  <si>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</si>
  <si>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</si>
  <si>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</si>
  <si>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</si>
  <si>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</si>
  <si>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</si>
  <si>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</si>
  <si>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</si>
  <si>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</si>
  <si>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</si>
  <si>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</si>
  <si>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</si>
  <si>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</si>
  <si>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</si>
  <si>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</si>
  <si>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</si>
  <si>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</si>
  <si>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</si>
  <si>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</si>
  <si>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</si>
  <si>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</si>
  <si>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</si>
  <si>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</si>
  <si>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</si>
  <si>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</si>
  <si>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</si>
  <si>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</si>
  <si>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</si>
  <si>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</si>
  <si>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</si>
  <si>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</si>
  <si>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</si>
  <si>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</si>
  <si>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</si>
  <si>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</si>
  <si>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</si>
  <si>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</si>
  <si>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</si>
  <si>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</si>
  <si>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</si>
  <si>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</si>
  <si>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</si>
  <si>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</si>
  <si>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</si>
  <si>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</si>
  <si>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</si>
  <si>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</si>
  <si>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</si>
  <si>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</si>
  <si>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</si>
  <si>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</si>
  <si>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</si>
  <si>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</si>
  <si>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</si>
  <si>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</si>
  <si>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</si>
  <si>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</si>
  <si>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</si>
  <si>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</si>
  <si>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</si>
  <si>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</si>
  <si>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</si>
  <si>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</si>
  <si>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</si>
  <si>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</si>
  <si>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</si>
  <si>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</si>
  <si>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</si>
  <si>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</si>
  <si>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</si>
  <si>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</si>
  <si>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</si>
  <si>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</si>
  <si>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</si>
  <si>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</si>
  <si>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</si>
  <si>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</si>
  <si>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</si>
  <si>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</si>
  <si>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</si>
  <si>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</si>
  <si>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</si>
  <si>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</si>
  <si>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</si>
  <si>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</si>
  <si>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</si>
  <si>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</si>
  <si>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</si>
  <si>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</si>
  <si>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</si>
  <si>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</si>
  <si>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</si>
  <si>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</si>
  <si>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</si>
  <si>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</si>
  <si>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</si>
  <si>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</si>
  <si>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</si>
  <si>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</si>
  <si>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</si>
  <si>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</si>
  <si>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</si>
  <si>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</si>
  <si>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</si>
  <si>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</si>
  <si>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</si>
  <si>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</si>
  <si>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</si>
  <si>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</si>
  <si>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</si>
  <si>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</si>
  <si>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</si>
  <si>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</si>
  <si>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</si>
  <si>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</si>
  <si>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</si>
  <si>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</si>
  <si>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</si>
  <si>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</si>
  <si>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</si>
  <si>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</si>
  <si>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</si>
  <si>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</si>
  <si>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</si>
  <si>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</si>
  <si>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</si>
  <si>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</si>
  <si>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</si>
  <si>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</si>
  <si>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</si>
  <si>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</si>
  <si>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</si>
  <si>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</si>
  <si>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</si>
  <si>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</si>
  <si>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</si>
  <si>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</si>
  <si>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</si>
  <si>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</si>
  <si>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</si>
  <si>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</si>
  <si>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</si>
  <si>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</si>
  <si>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</si>
  <si>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</si>
  <si>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</si>
  <si>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</si>
  <si>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</si>
  <si>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</si>
  <si>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</si>
  <si>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</si>
  <si>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</si>
  <si>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</si>
  <si>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</si>
  <si>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</si>
  <si>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</si>
  <si>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</si>
  <si>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</si>
  <si>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</si>
  <si>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</si>
  <si>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</si>
  <si>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</si>
  <si>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</si>
  <si>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</si>
  <si>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</si>
  <si>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</si>
  <si>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</si>
  <si>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</si>
  <si>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</si>
  <si>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</si>
  <si>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</si>
  <si>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</si>
  <si>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</si>
  <si>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</si>
  <si>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</si>
  <si>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</si>
  <si>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</si>
  <si>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</si>
  <si>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</si>
  <si>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</si>
  <si>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</si>
  <si>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</si>
  <si>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</si>
  <si>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</si>
  <si>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</si>
  <si>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</si>
  <si>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</si>
  <si>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</si>
  <si>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</si>
  <si>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</si>
  <si>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</si>
  <si>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</si>
  <si>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</si>
  <si>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</si>
  <si>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</si>
  <si>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</si>
  <si>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</si>
  <si>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</si>
  <si>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</si>
  <si>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</si>
  <si>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</si>
  <si>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</si>
  <si>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</si>
  <si>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</si>
  <si>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</si>
  <si>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</si>
  <si>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</si>
  <si>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</si>
  <si>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</si>
  <si>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</si>
  <si>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</si>
  <si>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</si>
  <si>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</si>
  <si>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</si>
  <si>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</si>
  <si>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</si>
  <si>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</si>
  <si>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</si>
  <si>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</si>
  <si>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</si>
  <si>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</si>
  <si>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</si>
  <si>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</si>
  <si>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</si>
  <si>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</si>
  <si>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</si>
  <si>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</si>
  <si>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</si>
  <si>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</si>
  <si>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</si>
  <si>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</si>
  <si>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</si>
  <si>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</si>
  <si>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</si>
  <si>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</si>
  <si>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</si>
  <si>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</si>
  <si>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</si>
  <si>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</si>
  <si>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</si>
  <si>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</si>
  <si>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</si>
  <si>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</si>
  <si>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</si>
  <si>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</si>
  <si>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</si>
  <si>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</si>
  <si>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</si>
  <si>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</si>
  <si>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</si>
  <si>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</si>
  <si>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</si>
  <si>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</si>
  <si>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</si>
  <si>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</si>
  <si>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</si>
  <si>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</si>
  <si>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</si>
  <si>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</si>
  <si>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</si>
  <si>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</si>
  <si>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</si>
  <si>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</si>
  <si>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</si>
  <si>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</si>
  <si>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</si>
  <si>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</si>
  <si>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</si>
  <si>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</si>
  <si>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</si>
  <si>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</si>
  <si>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</si>
  <si>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</si>
  <si>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</si>
  <si>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</si>
  <si>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</si>
  <si>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</si>
  <si>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</si>
  <si>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</si>
  <si>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</si>
  <si>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</si>
  <si>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</si>
  <si>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</si>
  <si>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</si>
  <si>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</si>
  <si>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</si>
  <si>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</si>
  <si>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</si>
  <si>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</si>
  <si>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</si>
  <si>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</si>
  <si>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</si>
  <si>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</si>
  <si>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</si>
  <si>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</si>
  <si>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</si>
  <si>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</si>
  <si>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</si>
  <si>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</si>
  <si>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</si>
  <si>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</si>
  <si>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</si>
  <si>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</si>
  <si>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</si>
  <si>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</si>
  <si>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</si>
  <si>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</si>
  <si>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</si>
  <si>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</si>
  <si>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</si>
  <si>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</si>
  <si>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</si>
  <si>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</si>
  <si>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</si>
  <si>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</si>
  <si>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</si>
  <si>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</si>
  <si>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</si>
  <si>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</si>
  <si>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</si>
  <si>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</si>
  <si>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</si>
  <si>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</si>
  <si>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</si>
  <si>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</si>
  <si>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</si>
  <si>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</si>
  <si>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</si>
  <si>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</si>
  <si>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</si>
  <si>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</si>
  <si>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</si>
  <si>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</si>
  <si>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</si>
  <si>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</si>
  <si>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</si>
  <si>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</si>
  <si>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</si>
  <si>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</si>
  <si>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</si>
  <si>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</si>
  <si>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</si>
  <si>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</si>
  <si>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</si>
  <si>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</si>
  <si>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</si>
  <si>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</si>
  <si>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</si>
  <si>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</si>
  <si>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</si>
  <si>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</si>
  <si>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</si>
  <si>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</si>
  <si>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</si>
  <si>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</si>
  <si>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</si>
  <si>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</si>
  <si>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</si>
  <si>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</si>
  <si>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</si>
  <si>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</si>
  <si>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</si>
  <si>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</si>
  <si>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</si>
  <si>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</si>
  <si>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</si>
  <si>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</si>
  <si>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</si>
  <si>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</si>
  <si>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</si>
  <si>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</si>
  <si>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</si>
  <si>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</si>
  <si>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</si>
  <si>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</si>
  <si>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</si>
  <si>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</si>
  <si>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</si>
  <si>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</si>
  <si>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</si>
  <si>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</si>
  <si>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</si>
  <si>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</si>
  <si>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</si>
  <si>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</si>
  <si>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</si>
  <si>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</si>
  <si>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</si>
  <si>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</si>
  <si>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"Меҳрли мактаб" давлат таълим муассасаси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</si>
  <si>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</si>
  <si>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</si>
  <si>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</si>
  <si>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</si>
  <si>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</si>
  <si>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</si>
  <si>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</si>
  <si>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мактабгача таълим ташкилотлари ходимларининг иш ҳақи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</si>
  <si>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</si>
  <si>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</si>
  <si>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вазирлигининг марказлаштирилган тадбирлар бўйича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</si>
  <si>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</si>
  <si>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</si>
  <si>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</si>
  <si>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</si>
  <si>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42.1.</t>
  </si>
  <si>
    <t>42.2.</t>
  </si>
  <si>
    <t>42.3.</t>
  </si>
  <si>
    <t>42.4.</t>
  </si>
  <si>
    <t>42.5.</t>
  </si>
  <si>
    <t>42.6.</t>
  </si>
  <si>
    <t>42.7.</t>
  </si>
  <si>
    <t>42.8.</t>
  </si>
  <si>
    <t xml:space="preserve"> ("Таъминот ва логистика" ДУК орқали харид қилинадиган марказлашган харидлар</t>
  </si>
  <si>
    <t>Дарслик ва ўқув қўлланмаларни чоп этиш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</si>
  <si>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</si>
  <si>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</si>
  <si>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</si>
  <si>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</si>
  <si>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</si>
  <si>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</si>
  <si>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</si>
  <si>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Мактабгача таълим Агентлик марказий аппарати ҳамда унинг тасарруфидаги муассаса ва ташкилотлар</t>
  </si>
  <si>
    <t>43.1.</t>
  </si>
  <si>
    <t>43.2.</t>
  </si>
  <si>
    <t>43.3.</t>
  </si>
  <si>
    <t>43.4.</t>
  </si>
  <si>
    <t>43.5.</t>
  </si>
  <si>
    <t>43.6.</t>
  </si>
  <si>
    <t>43.7.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</si>
  <si>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</si>
  <si>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</si>
  <si>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</si>
  <si>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 xml:space="preserve">Қорақалпоғистон Республикаси Нукус шаҳридаги “Имкон”  реабилитация марказига эга давлат кўп тармоқли ихтисослаштирилган мактабгача таълим ташкилоти 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</si>
  <si>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</si>
  <si>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</si>
  <si>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</si>
  <si>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Ихтисослаштирилган таълим муассасалари агентлиги ҳамда унинг тасарруфидаги муассаса ва ташкилотлар</t>
  </si>
  <si>
    <t>44.1.</t>
  </si>
  <si>
    <t>44.2.</t>
  </si>
  <si>
    <t>44.3.</t>
  </si>
  <si>
    <t>44.4.</t>
  </si>
  <si>
    <t>44.5.</t>
  </si>
  <si>
    <t>44.6.</t>
  </si>
  <si>
    <t>44.7.</t>
  </si>
  <si>
    <t>44.8.</t>
  </si>
  <si>
    <t>44.9.</t>
  </si>
  <si>
    <t>44.10.</t>
  </si>
  <si>
    <t xml:space="preserve">Ихтисослаштирилган таълим муассасалари агентлиги </t>
  </si>
  <si>
    <t>Тошкент шахридаги Президент мактаби</t>
  </si>
  <si>
    <t>Нукус шахридаги Президент мактаби</t>
  </si>
  <si>
    <t>Наманган шахридаги Президент мактаби</t>
  </si>
  <si>
    <t>Хива шахридаги Президент мактаби</t>
  </si>
  <si>
    <t>Фарғона шахридаги Президент мактаби</t>
  </si>
  <si>
    <t>Бухоро шахридаги Президент мактаби</t>
  </si>
  <si>
    <t>Навоий шахридаги Президент мактаби</t>
  </si>
  <si>
    <t>Қарши шахридаги Президент мактаби</t>
  </si>
  <si>
    <t>Жиззах шахридаги Президент мактаби</t>
  </si>
  <si>
    <t>44.11.</t>
  </si>
  <si>
    <t>44.12.</t>
  </si>
  <si>
    <t>44.13.</t>
  </si>
  <si>
    <t>44.14.</t>
  </si>
  <si>
    <t>44.15.</t>
  </si>
  <si>
    <t>Гулистон шахридаги Президент мактаби</t>
  </si>
  <si>
    <t>Термиз шахридаги Президент мактаби</t>
  </si>
  <si>
    <t>Андижон шахридаги Президент мактаби</t>
  </si>
  <si>
    <t>Нурафшон шахридаги Президент мактаби</t>
  </si>
  <si>
    <t>Самарқанд шахридаги Президент мактаби</t>
  </si>
  <si>
    <t>44.16.</t>
  </si>
  <si>
    <t>44.17.</t>
  </si>
  <si>
    <t>44.18.</t>
  </si>
  <si>
    <t>44.19.</t>
  </si>
  <si>
    <t>44.20.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</si>
  <si>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</si>
  <si>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</si>
  <si>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</si>
  <si>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</si>
  <si>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</si>
  <si>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44.21</t>
  </si>
  <si>
    <t>44.22.</t>
  </si>
  <si>
    <t>44.23.</t>
  </si>
  <si>
    <t>44.24.</t>
  </si>
  <si>
    <t>44.25.</t>
  </si>
  <si>
    <t>44.26.</t>
  </si>
  <si>
    <t>44.27.</t>
  </si>
  <si>
    <t>44.28.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</si>
  <si>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</si>
  <si>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</si>
  <si>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</si>
  <si>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</si>
  <si>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</si>
  <si>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</si>
  <si>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</si>
  <si>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Педагогик маҳорат ва ҳалқаро баҳолаш илмий-амалий маркази</t>
  </si>
  <si>
    <t>Олмазор туман ихтисослаштиришган мактаби</t>
  </si>
  <si>
    <t>Шайхонтохур туман ихтисослаштиришган мактаби</t>
  </si>
  <si>
    <t>Сергели туман ихтисослаштиришган мактаби</t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</si>
  <si>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(2024 йил биринчи ярим йиллик)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</si>
  <si>
    <r>
      <rPr>
        <b/>
        <u/>
        <sz val="14"/>
        <rFont val="Arial"/>
        <family val="2"/>
        <charset val="204"/>
      </rPr>
      <t xml:space="preserve">2024 йилнинг 2 чорагида Мактабгача ва мактаб таълими вазирлигига республика бюджетидан ажратилган маблағлар ва уларнинг ижроси тўғрисида </t>
    </r>
    <r>
      <rPr>
        <b/>
        <u/>
        <sz val="14"/>
        <color indexed="60"/>
        <rFont val="Arial"/>
        <family val="2"/>
        <charset val="204"/>
      </rPr>
      <t xml:space="preserve">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</si>
</sst>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\ _₽;[Red]#,##0\ _₽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43" fontId="20" fillId="0" borderId="0" applyFont="0" applyFill="0" applyBorder="0" applyAlignment="0" applyProtection="0"/>
  </cellStyleXfs>
  <cellXfs count="151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center" vertical="center" wrapText="1"/>
    </xf>
    <xf numFmtId="3" fontId="9" fillId="3" borderId="38" xfId="0" applyNumberFormat="1" applyFont="1" applyFill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3" fontId="9" fillId="3" borderId="41" xfId="0" applyNumberFormat="1" applyFont="1" applyFill="1" applyBorder="1" applyAlignment="1">
      <alignment horizontal="center" vertical="center" wrapText="1"/>
    </xf>
    <xf numFmtId="3" fontId="9" fillId="3" borderId="42" xfId="0" applyNumberFormat="1" applyFont="1" applyFill="1" applyBorder="1" applyAlignment="1">
      <alignment horizontal="left" vertical="center" wrapText="1" indent="1"/>
    </xf>
    <xf numFmtId="3" fontId="9" fillId="3" borderId="40" xfId="0" applyNumberFormat="1" applyFont="1" applyFill="1" applyBorder="1" applyAlignment="1">
      <alignment horizontal="left" vertical="center" wrapText="1" indent="1"/>
    </xf>
    <xf numFmtId="3" fontId="17" fillId="3" borderId="43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9" fillId="3" borderId="35" xfId="0" applyNumberFormat="1" applyFont="1" applyFill="1" applyBorder="1" applyAlignment="1">
      <alignment horizontal="center" vertical="center" wrapText="1"/>
    </xf>
    <xf numFmtId="3" fontId="9" fillId="3" borderId="34" xfId="0" applyNumberFormat="1" applyFont="1" applyFill="1" applyBorder="1" applyAlignment="1">
      <alignment horizontal="left" vertical="center" wrapText="1" indent="2"/>
    </xf>
    <xf numFmtId="3" fontId="10" fillId="3" borderId="36" xfId="0" applyNumberFormat="1" applyFont="1" applyFill="1" applyBorder="1" applyAlignment="1">
      <alignment horizontal="center" vertical="center" wrapText="1"/>
    </xf>
    <xf numFmtId="3" fontId="10" fillId="3" borderId="34" xfId="0" applyNumberFormat="1" applyFont="1" applyFill="1" applyBorder="1" applyAlignment="1">
      <alignment horizontal="left" vertical="center" wrapText="1" indent="2"/>
    </xf>
    <xf numFmtId="3" fontId="9" fillId="3" borderId="40" xfId="0" applyNumberFormat="1" applyFont="1" applyFill="1" applyBorder="1" applyAlignment="1">
      <alignment horizontal="left" vertical="center" wrapText="1" indent="2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44" xfId="0" applyNumberFormat="1" applyFont="1" applyFill="1" applyBorder="1" applyAlignment="1">
      <alignment horizontal="center" vertical="center" wrapText="1"/>
    </xf>
    <xf numFmtId="3" fontId="8" fillId="3" borderId="45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3" fontId="9" fillId="0" borderId="39" xfId="0" applyNumberFormat="1" applyFont="1" applyBorder="1" applyAlignment="1">
      <alignment horizontal="left" vertical="center" wrapText="1" indent="2"/>
    </xf>
    <xf numFmtId="3" fontId="9" fillId="0" borderId="34" xfId="0" applyNumberFormat="1" applyFont="1" applyBorder="1" applyAlignment="1">
      <alignment horizontal="left" vertical="center" wrapText="1" indent="2"/>
    </xf>
    <xf numFmtId="3" fontId="9" fillId="0" borderId="34" xfId="0" applyNumberFormat="1" applyFont="1" applyBorder="1" applyAlignment="1">
      <alignment horizontal="left" vertical="center" indent="2"/>
    </xf>
    <xf numFmtId="3" fontId="10" fillId="0" borderId="34" xfId="0" applyNumberFormat="1" applyFont="1" applyBorder="1" applyAlignment="1">
      <alignment horizontal="left" vertical="center" wrapText="1" indent="2"/>
    </xf>
    <xf numFmtId="3" fontId="9" fillId="0" borderId="38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vertical="top" wrapText="1"/>
    </xf>
    <xf numFmtId="3" fontId="9" fillId="3" borderId="9" xfId="0" applyNumberFormat="1" applyFont="1" applyFill="1" applyBorder="1" applyAlignment="1">
      <alignment vertical="top" wrapText="1"/>
    </xf>
    <xf numFmtId="3" fontId="9" fillId="3" borderId="5" xfId="0" applyNumberFormat="1" applyFont="1" applyFill="1" applyBorder="1" applyAlignment="1">
      <alignment horizontal="left" vertical="top" wrapText="1"/>
    </xf>
    <xf numFmtId="3" fontId="9" fillId="3" borderId="9" xfId="0" applyNumberFormat="1" applyFont="1" applyFill="1" applyBorder="1" applyAlignment="1">
      <alignment horizontal="left" vertical="top" wrapText="1"/>
    </xf>
    <xf numFmtId="3" fontId="9" fillId="3" borderId="7" xfId="0" applyNumberFormat="1" applyFont="1" applyFill="1" applyBorder="1" applyAlignment="1">
      <alignment horizontal="left" vertical="top" wrapText="1"/>
    </xf>
    <xf numFmtId="3" fontId="9" fillId="3" borderId="46" xfId="0" applyNumberFormat="1" applyFont="1" applyFill="1" applyBorder="1" applyAlignment="1">
      <alignment horizontal="left" vertical="top" wrapText="1"/>
    </xf>
    <xf numFmtId="165" fontId="9" fillId="3" borderId="3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4" t="s">
        <v>1298</v>
      </c>
      <c r="D3" s="84"/>
      <c r="E3" s="84"/>
      <c r="F3" s="84"/>
      <c r="G3" s="84"/>
      <c r="H3" s="84"/>
      <c r="I3" s="84"/>
      <c r="J3" s="84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85" t="s">
        <v>5</v>
      </c>
      <c r="D5" s="88" t="s">
        <v>4</v>
      </c>
      <c r="E5" s="88" t="s">
        <v>1300</v>
      </c>
      <c r="F5" s="88"/>
      <c r="G5" s="88"/>
      <c r="H5" s="88"/>
      <c r="I5" s="91"/>
      <c r="J5" s="92"/>
      <c r="K5" s="34"/>
      <c r="L5" s="34"/>
      <c r="M5" s="34"/>
    </row>
    <row r="6" spans="3:32" ht="25.5" customHeight="1" x14ac:dyDescent="0.3">
      <c r="C6" s="86"/>
      <c r="D6" s="89"/>
      <c r="E6" s="93" t="s">
        <v>3</v>
      </c>
      <c r="F6" s="95" t="s">
        <v>0</v>
      </c>
      <c r="G6" s="95"/>
      <c r="H6" s="95"/>
      <c r="I6" s="96"/>
      <c r="J6" s="97"/>
    </row>
    <row r="7" spans="3:32" ht="124.5" customHeight="1" x14ac:dyDescent="0.3">
      <c r="C7" s="87"/>
      <c r="D7" s="90"/>
      <c r="E7" s="94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2" t="s">
        <v>1259</v>
      </c>
      <c r="D47" s="83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C2:AF112"/>
  <sheetViews>
    <sheetView tabSelected="1" view="pageBreakPreview" zoomScale="55" zoomScaleNormal="55" zoomScaleSheetLayoutView="55" workbookViewId="0">
      <selection activeCell="G58" sqref="G58"/>
    </sheetView>
  </sheetViews>
  <sheetFormatPr defaultRowHeight="18" x14ac:dyDescent="0.25"/>
  <cols>
    <col min="1" max="1" width="9.140625" style="52"/>
    <col min="2" max="2" width="2.140625" style="52" customWidth="1"/>
    <col min="3" max="3" width="10.85546875" style="55" customWidth="1"/>
    <col min="4" max="4" width="96.7109375" style="55" customWidth="1"/>
    <col min="5" max="5" width="23.42578125" style="55" customWidth="1"/>
    <col min="6" max="8" width="33" style="55" customWidth="1"/>
    <col min="9" max="9" width="38.28515625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98" t="s">
        <v>1332</v>
      </c>
      <c r="I2" s="98"/>
    </row>
    <row r="3" spans="3:32" ht="11.25" customHeight="1" x14ac:dyDescent="0.25">
      <c r="C3" s="116" t="s">
        <v>1442</v>
      </c>
      <c r="D3" s="116"/>
      <c r="E3" s="116"/>
      <c r="F3" s="116"/>
      <c r="G3" s="116"/>
      <c r="H3" s="116"/>
      <c r="I3" s="116"/>
      <c r="J3" s="53"/>
    </row>
    <row r="4" spans="3:32" ht="26.25" customHeight="1" x14ac:dyDescent="0.25">
      <c r="C4" s="116"/>
      <c r="D4" s="116"/>
      <c r="E4" s="116"/>
      <c r="F4" s="116"/>
      <c r="G4" s="116"/>
      <c r="H4" s="116"/>
      <c r="I4" s="116"/>
      <c r="J4" s="54"/>
    </row>
    <row r="5" spans="3:32" ht="17.25" customHeight="1" x14ac:dyDescent="0.25">
      <c r="I5" s="56" t="s">
        <v>1331</v>
      </c>
      <c r="J5" s="62"/>
    </row>
    <row r="6" spans="3:32" ht="39.75" customHeight="1" x14ac:dyDescent="0.25">
      <c r="C6" s="101" t="s">
        <v>5</v>
      </c>
      <c r="D6" s="104" t="s">
        <v>1328</v>
      </c>
      <c r="E6" s="107" t="s">
        <v>1441</v>
      </c>
      <c r="F6" s="108"/>
      <c r="G6" s="108"/>
      <c r="H6" s="108"/>
      <c r="I6" s="108"/>
      <c r="J6" s="63"/>
      <c r="K6" s="54"/>
      <c r="L6" s="54"/>
      <c r="M6" s="54"/>
    </row>
    <row r="7" spans="3:32" ht="25.5" customHeight="1" x14ac:dyDescent="0.25">
      <c r="C7" s="102"/>
      <c r="D7" s="105"/>
      <c r="E7" s="113" t="s">
        <v>1330</v>
      </c>
      <c r="F7" s="109" t="s">
        <v>0</v>
      </c>
      <c r="G7" s="110"/>
      <c r="H7" s="110"/>
      <c r="I7" s="110"/>
      <c r="J7" s="64"/>
    </row>
    <row r="8" spans="3:32" ht="61.5" customHeight="1" x14ac:dyDescent="0.25">
      <c r="C8" s="102"/>
      <c r="D8" s="105"/>
      <c r="E8" s="114"/>
      <c r="F8" s="111" t="s">
        <v>1</v>
      </c>
      <c r="G8" s="99" t="s">
        <v>1308</v>
      </c>
      <c r="H8" s="99" t="s">
        <v>2</v>
      </c>
      <c r="I8" s="99" t="s">
        <v>1329</v>
      </c>
      <c r="J8" s="63"/>
    </row>
    <row r="9" spans="3:32" ht="27" customHeight="1" x14ac:dyDescent="0.25">
      <c r="C9" s="103"/>
      <c r="D9" s="106"/>
      <c r="E9" s="115"/>
      <c r="F9" s="112"/>
      <c r="G9" s="100"/>
      <c r="H9" s="100"/>
      <c r="I9" s="100"/>
      <c r="J9" s="63"/>
    </row>
    <row r="10" spans="3:32" ht="59.25" customHeight="1" x14ac:dyDescent="0.25">
      <c r="C10" s="117" t="s">
        <v>1330</v>
      </c>
      <c r="D10" s="118"/>
      <c r="E10" s="75">
        <f>+F10+G10+H10+I10</f>
        <v>28686170127.193989</v>
      </c>
      <c r="F10" s="76">
        <f>SUM(F11:F51)+F52+F61+F69</f>
        <v>18595128735.126991</v>
      </c>
      <c r="G10" s="76">
        <f t="shared" ref="G10:I10" si="0">SUM(G11:G51)+G52+G61+G69</f>
        <v>4624257932.0290003</v>
      </c>
      <c r="H10" s="76">
        <f t="shared" si="0"/>
        <v>1672783460.0379999</v>
      </c>
      <c r="I10" s="76">
        <f t="shared" si="0"/>
        <v>3794000000</v>
      </c>
      <c r="J10" s="63"/>
    </row>
    <row r="11" spans="3:32" ht="65.25" customHeight="1" x14ac:dyDescent="0.25">
      <c r="C11" s="77">
        <v>1</v>
      </c>
      <c r="D11" s="128" t="s">
        <v>1334</v>
      </c>
      <c r="E11" s="57">
        <f t="shared" ref="E11:E96" si="1">+F11+H11+I11+G11</f>
        <v>22576234686.214001</v>
      </c>
      <c r="F11" s="134">
        <v>15776092299.9</v>
      </c>
      <c r="G11" s="137">
        <v>3942142386.3140001</v>
      </c>
      <c r="H11" s="137"/>
      <c r="I11" s="137">
        <v>2858000000</v>
      </c>
      <c r="J11" s="65"/>
      <c r="K11" s="60"/>
      <c r="L11" s="60"/>
      <c r="M11" s="66"/>
      <c r="N11" s="66"/>
    </row>
    <row r="12" spans="3:32" ht="65.25" customHeight="1" x14ac:dyDescent="0.25">
      <c r="C12" s="69">
        <f>+C11+1</f>
        <v>2</v>
      </c>
      <c r="D12" s="129" t="s">
        <v>1341</v>
      </c>
      <c r="E12" s="57">
        <f t="shared" si="1"/>
        <v>3997328464.6880002</v>
      </c>
      <c r="F12" s="135">
        <v>2597424356.618</v>
      </c>
      <c r="G12" s="138">
        <v>633904108.07000005</v>
      </c>
      <c r="H12" s="138"/>
      <c r="I12" s="138">
        <v>766000000</v>
      </c>
      <c r="J12" s="65"/>
      <c r="K12" s="60"/>
    </row>
    <row r="13" spans="3:32" s="59" customFormat="1" ht="46.5" customHeight="1" x14ac:dyDescent="0.25">
      <c r="C13" s="69">
        <f t="shared" ref="C13:C39" si="2">+C12+1</f>
        <v>3</v>
      </c>
      <c r="D13" s="129" t="s">
        <v>1335</v>
      </c>
      <c r="E13" s="57">
        <f t="shared" si="1"/>
        <v>11537749</v>
      </c>
      <c r="F13" s="135">
        <v>6440348</v>
      </c>
      <c r="G13" s="138">
        <v>1600968</v>
      </c>
      <c r="H13" s="138">
        <v>3496433</v>
      </c>
      <c r="I13" s="138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</row>
    <row r="14" spans="3:32" s="59" customFormat="1" ht="84.75" customHeight="1" x14ac:dyDescent="0.25">
      <c r="C14" s="69">
        <f t="shared" si="2"/>
        <v>4</v>
      </c>
      <c r="D14" s="129" t="s">
        <v>1344</v>
      </c>
      <c r="E14" s="57">
        <f t="shared" si="1"/>
        <v>9602597</v>
      </c>
      <c r="F14" s="135">
        <v>237412.25</v>
      </c>
      <c r="G14" s="138">
        <v>202738.45</v>
      </c>
      <c r="H14" s="138">
        <v>9162446.3000000007</v>
      </c>
      <c r="I14" s="138"/>
      <c r="J14" s="65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</row>
    <row r="15" spans="3:32" s="59" customFormat="1" ht="58.5" customHeight="1" x14ac:dyDescent="0.25">
      <c r="C15" s="69">
        <f t="shared" si="2"/>
        <v>5</v>
      </c>
      <c r="D15" s="129" t="s">
        <v>1345</v>
      </c>
      <c r="E15" s="57">
        <f t="shared" si="1"/>
        <v>6944241</v>
      </c>
      <c r="F15" s="135"/>
      <c r="G15" s="138"/>
      <c r="H15" s="138">
        <v>6944241</v>
      </c>
      <c r="I15" s="138"/>
      <c r="J15" s="65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</row>
    <row r="16" spans="3:32" s="59" customFormat="1" ht="58.5" customHeight="1" x14ac:dyDescent="0.25">
      <c r="C16" s="69">
        <f t="shared" si="2"/>
        <v>6</v>
      </c>
      <c r="D16" s="129" t="s">
        <v>1346</v>
      </c>
      <c r="E16" s="57">
        <f t="shared" si="1"/>
        <v>60497327.999999993</v>
      </c>
      <c r="F16" s="135">
        <v>16715596.780999999</v>
      </c>
      <c r="G16" s="138">
        <v>3899649.1949999998</v>
      </c>
      <c r="H16" s="138">
        <v>39882082.023999996</v>
      </c>
      <c r="I16" s="138"/>
      <c r="J16" s="65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</row>
    <row r="17" spans="3:32" s="59" customFormat="1" ht="58.5" customHeight="1" x14ac:dyDescent="0.25">
      <c r="C17" s="69">
        <f t="shared" si="2"/>
        <v>7</v>
      </c>
      <c r="D17" s="129" t="s">
        <v>1347</v>
      </c>
      <c r="E17" s="57">
        <f t="shared" si="1"/>
        <v>69210000</v>
      </c>
      <c r="F17" s="135"/>
      <c r="G17" s="138"/>
      <c r="H17" s="138">
        <v>69210000</v>
      </c>
      <c r="I17" s="138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</row>
    <row r="18" spans="3:32" s="59" customFormat="1" ht="58.5" customHeight="1" x14ac:dyDescent="0.25">
      <c r="C18" s="69">
        <f t="shared" si="2"/>
        <v>8</v>
      </c>
      <c r="D18" s="129" t="s">
        <v>1348</v>
      </c>
      <c r="E18" s="57">
        <f t="shared" si="1"/>
        <v>188716500</v>
      </c>
      <c r="F18" s="135"/>
      <c r="G18" s="138"/>
      <c r="H18" s="138">
        <v>188716500</v>
      </c>
      <c r="I18" s="138"/>
      <c r="J18" s="65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</row>
    <row r="19" spans="3:32" s="59" customFormat="1" ht="58.5" customHeight="1" x14ac:dyDescent="0.25">
      <c r="C19" s="69">
        <f>+C18+1</f>
        <v>9</v>
      </c>
      <c r="D19" s="129" t="s">
        <v>1343</v>
      </c>
      <c r="E19" s="57">
        <f t="shared" si="1"/>
        <v>22327073</v>
      </c>
      <c r="F19" s="135"/>
      <c r="G19" s="138"/>
      <c r="H19" s="138">
        <v>22327073</v>
      </c>
      <c r="I19" s="138"/>
      <c r="J19" s="65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</row>
    <row r="20" spans="3:32" s="59" customFormat="1" ht="58.5" customHeight="1" x14ac:dyDescent="0.25">
      <c r="C20" s="69">
        <f t="shared" si="2"/>
        <v>10</v>
      </c>
      <c r="D20" s="129" t="s">
        <v>1309</v>
      </c>
      <c r="E20" s="57">
        <f t="shared" si="1"/>
        <v>9524511</v>
      </c>
      <c r="F20" s="135">
        <v>5184183</v>
      </c>
      <c r="G20" s="138">
        <v>1012023</v>
      </c>
      <c r="H20" s="138">
        <v>3328305</v>
      </c>
      <c r="I20" s="138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</row>
    <row r="21" spans="3:32" s="59" customFormat="1" ht="58.5" customHeight="1" x14ac:dyDescent="0.25">
      <c r="C21" s="69">
        <f t="shared" si="2"/>
        <v>11</v>
      </c>
      <c r="D21" s="129" t="s">
        <v>1310</v>
      </c>
      <c r="E21" s="57">
        <f t="shared" si="1"/>
        <v>6582973</v>
      </c>
      <c r="F21" s="135">
        <v>4418587</v>
      </c>
      <c r="G21" s="138">
        <v>1114370</v>
      </c>
      <c r="H21" s="138">
        <v>1050016</v>
      </c>
      <c r="I21" s="138"/>
      <c r="J21" s="65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</row>
    <row r="22" spans="3:32" s="59" customFormat="1" ht="58.5" customHeight="1" x14ac:dyDescent="0.25">
      <c r="C22" s="69">
        <f t="shared" si="2"/>
        <v>12</v>
      </c>
      <c r="D22" s="129" t="s">
        <v>1311</v>
      </c>
      <c r="E22" s="57">
        <f t="shared" si="1"/>
        <v>6422661</v>
      </c>
      <c r="F22" s="135">
        <v>3384358</v>
      </c>
      <c r="G22" s="138">
        <v>841813</v>
      </c>
      <c r="H22" s="138">
        <v>2196490</v>
      </c>
      <c r="I22" s="138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</row>
    <row r="23" spans="3:32" s="59" customFormat="1" ht="58.5" customHeight="1" x14ac:dyDescent="0.25">
      <c r="C23" s="69">
        <f t="shared" si="2"/>
        <v>13</v>
      </c>
      <c r="D23" s="129" t="s">
        <v>1312</v>
      </c>
      <c r="E23" s="57">
        <f t="shared" si="1"/>
        <v>4495096</v>
      </c>
      <c r="F23" s="135">
        <v>2796910</v>
      </c>
      <c r="G23" s="138">
        <v>699276</v>
      </c>
      <c r="H23" s="138">
        <v>998910</v>
      </c>
      <c r="I23" s="138"/>
      <c r="J23" s="65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</row>
    <row r="24" spans="3:32" s="59" customFormat="1" ht="58.5" customHeight="1" x14ac:dyDescent="0.25">
      <c r="C24" s="69">
        <f t="shared" si="2"/>
        <v>14</v>
      </c>
      <c r="D24" s="129" t="s">
        <v>1313</v>
      </c>
      <c r="E24" s="57">
        <f t="shared" si="1"/>
        <v>6266564</v>
      </c>
      <c r="F24" s="135">
        <v>2684341</v>
      </c>
      <c r="G24" s="138">
        <v>661938</v>
      </c>
      <c r="H24" s="138">
        <v>2920285</v>
      </c>
      <c r="I24" s="138"/>
      <c r="J24" s="6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</row>
    <row r="25" spans="3:32" s="59" customFormat="1" ht="58.5" customHeight="1" x14ac:dyDescent="0.25">
      <c r="C25" s="69">
        <f t="shared" si="2"/>
        <v>15</v>
      </c>
      <c r="D25" s="129" t="s">
        <v>1314</v>
      </c>
      <c r="E25" s="57">
        <f t="shared" si="1"/>
        <v>9077576</v>
      </c>
      <c r="F25" s="135">
        <v>5207542</v>
      </c>
      <c r="G25" s="138">
        <v>1296734</v>
      </c>
      <c r="H25" s="138">
        <v>2573300</v>
      </c>
      <c r="I25" s="138"/>
      <c r="J25" s="65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</row>
    <row r="26" spans="3:32" s="59" customFormat="1" ht="58.5" customHeight="1" x14ac:dyDescent="0.25">
      <c r="C26" s="69">
        <f t="shared" si="2"/>
        <v>16</v>
      </c>
      <c r="D26" s="129" t="s">
        <v>1315</v>
      </c>
      <c r="E26" s="57">
        <f t="shared" si="1"/>
        <v>4436507.4470000006</v>
      </c>
      <c r="F26" s="135">
        <v>3110983.4470000002</v>
      </c>
      <c r="G26" s="138">
        <v>772548</v>
      </c>
      <c r="H26" s="138">
        <v>552976</v>
      </c>
      <c r="I26" s="138"/>
      <c r="J26" s="65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</row>
    <row r="27" spans="3:32" s="59" customFormat="1" ht="58.5" customHeight="1" x14ac:dyDescent="0.25">
      <c r="C27" s="69">
        <f t="shared" si="2"/>
        <v>17</v>
      </c>
      <c r="D27" s="129" t="s">
        <v>1316</v>
      </c>
      <c r="E27" s="57">
        <f t="shared" si="1"/>
        <v>4731775</v>
      </c>
      <c r="F27" s="135">
        <v>3038267</v>
      </c>
      <c r="G27" s="138">
        <v>759318</v>
      </c>
      <c r="H27" s="138">
        <v>934190</v>
      </c>
      <c r="I27" s="138"/>
      <c r="J27" s="65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</row>
    <row r="28" spans="3:32" s="59" customFormat="1" ht="58.5" customHeight="1" x14ac:dyDescent="0.25">
      <c r="C28" s="69">
        <f t="shared" si="2"/>
        <v>18</v>
      </c>
      <c r="D28" s="129" t="s">
        <v>1317</v>
      </c>
      <c r="E28" s="57">
        <f t="shared" si="1"/>
        <v>9811839</v>
      </c>
      <c r="F28" s="135">
        <v>5229989</v>
      </c>
      <c r="G28" s="138">
        <v>1300010</v>
      </c>
      <c r="H28" s="138">
        <v>3281840</v>
      </c>
      <c r="I28" s="138"/>
      <c r="J28" s="65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</row>
    <row r="29" spans="3:32" s="59" customFormat="1" ht="58.5" customHeight="1" x14ac:dyDescent="0.25">
      <c r="C29" s="69">
        <f t="shared" si="2"/>
        <v>19</v>
      </c>
      <c r="D29" s="129" t="s">
        <v>1318</v>
      </c>
      <c r="E29" s="57">
        <f t="shared" si="1"/>
        <v>6726765</v>
      </c>
      <c r="F29" s="135">
        <v>3757423</v>
      </c>
      <c r="G29" s="138">
        <v>934642</v>
      </c>
      <c r="H29" s="138">
        <v>2034700</v>
      </c>
      <c r="I29" s="138"/>
      <c r="J29" s="65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3:32" s="59" customFormat="1" ht="47.25" customHeight="1" x14ac:dyDescent="0.25">
      <c r="C30" s="69">
        <f t="shared" si="2"/>
        <v>20</v>
      </c>
      <c r="D30" s="129" t="s">
        <v>1320</v>
      </c>
      <c r="E30" s="57">
        <f t="shared" si="1"/>
        <v>3294842.7949999999</v>
      </c>
      <c r="F30" s="135">
        <v>1925441.7949999999</v>
      </c>
      <c r="G30" s="138">
        <v>479860</v>
      </c>
      <c r="H30" s="138">
        <v>889541</v>
      </c>
      <c r="I30" s="138"/>
      <c r="J30" s="65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</row>
    <row r="31" spans="3:32" s="59" customFormat="1" ht="47.25" customHeight="1" x14ac:dyDescent="0.25">
      <c r="C31" s="69">
        <f t="shared" si="2"/>
        <v>21</v>
      </c>
      <c r="D31" s="129" t="s">
        <v>1319</v>
      </c>
      <c r="E31" s="57">
        <f t="shared" si="1"/>
        <v>5620582</v>
      </c>
      <c r="F31" s="135">
        <v>3321078</v>
      </c>
      <c r="G31" s="138">
        <v>828004</v>
      </c>
      <c r="H31" s="138">
        <v>1471500</v>
      </c>
      <c r="I31" s="138"/>
      <c r="J31" s="65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</row>
    <row r="32" spans="3:32" s="59" customFormat="1" ht="58.5" customHeight="1" x14ac:dyDescent="0.25">
      <c r="C32" s="69">
        <f t="shared" si="2"/>
        <v>22</v>
      </c>
      <c r="D32" s="129" t="s">
        <v>1321</v>
      </c>
      <c r="E32" s="57">
        <f t="shared" si="1"/>
        <v>8858760</v>
      </c>
      <c r="F32" s="135">
        <v>4123748</v>
      </c>
      <c r="G32" s="138">
        <v>1031762</v>
      </c>
      <c r="H32" s="138">
        <v>3703250</v>
      </c>
      <c r="I32" s="138"/>
      <c r="J32" s="65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</row>
    <row r="33" spans="3:32" s="59" customFormat="1" ht="41.25" customHeight="1" x14ac:dyDescent="0.25">
      <c r="C33" s="69">
        <f t="shared" si="2"/>
        <v>23</v>
      </c>
      <c r="D33" s="129" t="s">
        <v>1322</v>
      </c>
      <c r="E33" s="57">
        <f t="shared" si="1"/>
        <v>5624602.1960000005</v>
      </c>
      <c r="F33" s="135">
        <v>3008646.196</v>
      </c>
      <c r="G33" s="138">
        <v>749906</v>
      </c>
      <c r="H33" s="138">
        <v>1866050</v>
      </c>
      <c r="I33" s="138"/>
      <c r="J33" s="65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3:32" s="59" customFormat="1" ht="41.25" customHeight="1" x14ac:dyDescent="0.25">
      <c r="C34" s="69">
        <f t="shared" si="2"/>
        <v>24</v>
      </c>
      <c r="D34" s="129" t="s">
        <v>1323</v>
      </c>
      <c r="E34" s="57">
        <f t="shared" si="1"/>
        <v>3701215</v>
      </c>
      <c r="F34" s="135">
        <v>2488890</v>
      </c>
      <c r="G34" s="138">
        <v>616525</v>
      </c>
      <c r="H34" s="138">
        <v>595800</v>
      </c>
      <c r="I34" s="138"/>
      <c r="J34" s="65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</row>
    <row r="35" spans="3:32" s="59" customFormat="1" ht="41.25" customHeight="1" x14ac:dyDescent="0.25">
      <c r="C35" s="69">
        <f>+C34+1</f>
        <v>25</v>
      </c>
      <c r="D35" s="129" t="s">
        <v>1333</v>
      </c>
      <c r="E35" s="57">
        <f t="shared" si="1"/>
        <v>2912000</v>
      </c>
      <c r="F35" s="135">
        <v>2155000</v>
      </c>
      <c r="G35" s="138">
        <v>519000</v>
      </c>
      <c r="H35" s="138">
        <v>238000</v>
      </c>
      <c r="I35" s="138"/>
      <c r="J35" s="65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</row>
    <row r="36" spans="3:32" s="59" customFormat="1" ht="41.25" customHeight="1" x14ac:dyDescent="0.25">
      <c r="C36" s="69">
        <f>+C35+1</f>
        <v>26</v>
      </c>
      <c r="D36" s="129" t="s">
        <v>1324</v>
      </c>
      <c r="E36" s="57">
        <f t="shared" si="1"/>
        <v>394668</v>
      </c>
      <c r="F36" s="135">
        <v>274000</v>
      </c>
      <c r="G36" s="138">
        <v>80478</v>
      </c>
      <c r="H36" s="138">
        <v>40190</v>
      </c>
      <c r="I36" s="138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</row>
    <row r="37" spans="3:32" s="59" customFormat="1" ht="41.25" customHeight="1" x14ac:dyDescent="0.25">
      <c r="C37" s="69">
        <f t="shared" si="2"/>
        <v>27</v>
      </c>
      <c r="D37" s="129" t="s">
        <v>1325</v>
      </c>
      <c r="E37" s="57">
        <f t="shared" si="1"/>
        <v>254950</v>
      </c>
      <c r="F37" s="135">
        <v>150000</v>
      </c>
      <c r="G37" s="138">
        <v>37750</v>
      </c>
      <c r="H37" s="138">
        <v>67200</v>
      </c>
      <c r="I37" s="138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</row>
    <row r="38" spans="3:32" s="59" customFormat="1" ht="41.25" customHeight="1" x14ac:dyDescent="0.25">
      <c r="C38" s="69">
        <f t="shared" si="2"/>
        <v>28</v>
      </c>
      <c r="D38" s="129" t="s">
        <v>1326</v>
      </c>
      <c r="E38" s="57">
        <f t="shared" si="1"/>
        <v>1457196.9</v>
      </c>
      <c r="F38" s="135">
        <v>957000</v>
      </c>
      <c r="G38" s="138">
        <v>319275</v>
      </c>
      <c r="H38" s="138">
        <v>180921.9</v>
      </c>
      <c r="I38" s="138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</row>
    <row r="39" spans="3:32" s="59" customFormat="1" ht="41.25" customHeight="1" x14ac:dyDescent="0.25">
      <c r="C39" s="69">
        <f t="shared" si="2"/>
        <v>29</v>
      </c>
      <c r="D39" s="129" t="s">
        <v>1260</v>
      </c>
      <c r="E39" s="57">
        <f t="shared" si="1"/>
        <v>1848030</v>
      </c>
      <c r="F39" s="135">
        <v>1302000</v>
      </c>
      <c r="G39" s="138">
        <v>321750</v>
      </c>
      <c r="H39" s="138">
        <v>224280</v>
      </c>
      <c r="I39" s="138"/>
      <c r="J39" s="65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</row>
    <row r="40" spans="3:32" s="59" customFormat="1" ht="55.5" customHeight="1" x14ac:dyDescent="0.25">
      <c r="C40" s="69">
        <f>+C39+1</f>
        <v>30</v>
      </c>
      <c r="D40" s="129" t="s">
        <v>1262</v>
      </c>
      <c r="E40" s="57">
        <f t="shared" si="1"/>
        <v>2514155</v>
      </c>
      <c r="F40" s="135">
        <v>1401923.25</v>
      </c>
      <c r="G40" s="138">
        <v>349376.75</v>
      </c>
      <c r="H40" s="138">
        <v>762855</v>
      </c>
      <c r="I40" s="138"/>
      <c r="J40" s="65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</row>
    <row r="41" spans="3:32" s="59" customFormat="1" ht="41.25" customHeight="1" x14ac:dyDescent="0.25">
      <c r="C41" s="69">
        <f t="shared" ref="C41:C50" si="3">+C40+1</f>
        <v>31</v>
      </c>
      <c r="D41" s="129" t="s">
        <v>1290</v>
      </c>
      <c r="E41" s="57">
        <f t="shared" si="1"/>
        <v>259574</v>
      </c>
      <c r="F41" s="135">
        <v>207871</v>
      </c>
      <c r="G41" s="138">
        <v>51703</v>
      </c>
      <c r="H41" s="138"/>
      <c r="I41" s="138"/>
      <c r="J41" s="65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</row>
    <row r="42" spans="3:32" s="59" customFormat="1" ht="41.25" customHeight="1" x14ac:dyDescent="0.25">
      <c r="C42" s="69">
        <f t="shared" si="3"/>
        <v>32</v>
      </c>
      <c r="D42" s="129" t="s">
        <v>1294</v>
      </c>
      <c r="E42" s="57">
        <f t="shared" si="1"/>
        <v>259574</v>
      </c>
      <c r="F42" s="135">
        <v>207871</v>
      </c>
      <c r="G42" s="138">
        <v>51703</v>
      </c>
      <c r="H42" s="138"/>
      <c r="I42" s="138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3:32" s="59" customFormat="1" ht="41.25" customHeight="1" x14ac:dyDescent="0.25">
      <c r="C43" s="69">
        <f t="shared" si="3"/>
        <v>33</v>
      </c>
      <c r="D43" s="130" t="s">
        <v>1265</v>
      </c>
      <c r="E43" s="57">
        <f t="shared" si="1"/>
        <v>122526</v>
      </c>
      <c r="F43" s="135">
        <v>98121</v>
      </c>
      <c r="G43" s="138">
        <v>24405</v>
      </c>
      <c r="H43" s="138"/>
      <c r="I43" s="138"/>
      <c r="J43" s="65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</row>
    <row r="44" spans="3:32" s="59" customFormat="1" ht="41.25" customHeight="1" x14ac:dyDescent="0.25">
      <c r="C44" s="69">
        <f t="shared" si="3"/>
        <v>34</v>
      </c>
      <c r="D44" s="129" t="s">
        <v>1295</v>
      </c>
      <c r="E44" s="57">
        <f t="shared" si="1"/>
        <v>176111</v>
      </c>
      <c r="F44" s="135">
        <v>135427</v>
      </c>
      <c r="G44" s="138">
        <v>33684</v>
      </c>
      <c r="H44" s="138">
        <v>7000</v>
      </c>
      <c r="I44" s="138"/>
      <c r="J44" s="65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</row>
    <row r="45" spans="3:32" s="59" customFormat="1" ht="41.25" customHeight="1" x14ac:dyDescent="0.25">
      <c r="C45" s="69">
        <f t="shared" si="3"/>
        <v>35</v>
      </c>
      <c r="D45" s="129" t="s">
        <v>1327</v>
      </c>
      <c r="E45" s="57">
        <f t="shared" si="1"/>
        <v>2327889</v>
      </c>
      <c r="F45" s="135">
        <v>992607</v>
      </c>
      <c r="G45" s="138">
        <v>246918</v>
      </c>
      <c r="H45" s="138">
        <v>1088364</v>
      </c>
      <c r="I45" s="138"/>
      <c r="J45" s="65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6" spans="3:32" s="59" customFormat="1" ht="41.25" customHeight="1" x14ac:dyDescent="0.25">
      <c r="C46" s="69">
        <f t="shared" si="3"/>
        <v>36</v>
      </c>
      <c r="D46" s="129" t="s">
        <v>1336</v>
      </c>
      <c r="E46" s="57">
        <f t="shared" si="1"/>
        <v>39941482.303000003</v>
      </c>
      <c r="F46" s="135">
        <v>27230113</v>
      </c>
      <c r="G46" s="138">
        <v>1131407</v>
      </c>
      <c r="H46" s="138">
        <v>11579962.302999999</v>
      </c>
      <c r="I46" s="138"/>
      <c r="J46" s="65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</row>
    <row r="47" spans="3:32" s="59" customFormat="1" ht="41.25" customHeight="1" x14ac:dyDescent="0.25">
      <c r="C47" s="69">
        <f t="shared" si="3"/>
        <v>37</v>
      </c>
      <c r="D47" s="129" t="s">
        <v>1342</v>
      </c>
      <c r="E47" s="57">
        <f t="shared" si="1"/>
        <v>1069134</v>
      </c>
      <c r="F47" s="135">
        <v>583600</v>
      </c>
      <c r="G47" s="138">
        <v>145178</v>
      </c>
      <c r="H47" s="138">
        <v>340356</v>
      </c>
      <c r="I47" s="138"/>
      <c r="J47" s="65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</row>
    <row r="48" spans="3:32" s="59" customFormat="1" ht="45" customHeight="1" x14ac:dyDescent="0.25">
      <c r="C48" s="69">
        <f t="shared" si="3"/>
        <v>38</v>
      </c>
      <c r="D48" s="129" t="s">
        <v>1337</v>
      </c>
      <c r="E48" s="57">
        <f t="shared" si="1"/>
        <v>2616814</v>
      </c>
      <c r="F48" s="135">
        <v>1565116</v>
      </c>
      <c r="G48" s="138">
        <v>388961</v>
      </c>
      <c r="H48" s="138">
        <v>662737</v>
      </c>
      <c r="I48" s="138"/>
      <c r="J48" s="65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3:32" s="59" customFormat="1" ht="45.75" customHeight="1" x14ac:dyDescent="0.25">
      <c r="C49" s="69">
        <f>+C48+1</f>
        <v>39</v>
      </c>
      <c r="D49" s="129" t="s">
        <v>1338</v>
      </c>
      <c r="E49" s="57">
        <f t="shared" si="1"/>
        <v>1571613</v>
      </c>
      <c r="F49" s="135">
        <v>1091073</v>
      </c>
      <c r="G49" s="138">
        <v>272932</v>
      </c>
      <c r="H49" s="138">
        <v>207608</v>
      </c>
      <c r="I49" s="138"/>
      <c r="J49" s="65"/>
      <c r="K49" s="66" t="e">
        <f>+#REF!-H49</f>
        <v>#REF!</v>
      </c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3:32" s="59" customFormat="1" ht="48.75" customHeight="1" x14ac:dyDescent="0.25">
      <c r="C50" s="69">
        <f t="shared" si="3"/>
        <v>40</v>
      </c>
      <c r="D50" s="129" t="s">
        <v>1339</v>
      </c>
      <c r="E50" s="57">
        <f t="shared" si="1"/>
        <v>1157808.949</v>
      </c>
      <c r="F50" s="135">
        <v>770308</v>
      </c>
      <c r="G50" s="138">
        <v>192648.94899999999</v>
      </c>
      <c r="H50" s="138">
        <v>194852</v>
      </c>
      <c r="I50" s="138"/>
      <c r="J50" s="65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3:32" s="59" customFormat="1" ht="51.75" customHeight="1" x14ac:dyDescent="0.25">
      <c r="C51" s="69">
        <f>+C50+1</f>
        <v>41</v>
      </c>
      <c r="D51" s="129" t="s">
        <v>1340</v>
      </c>
      <c r="E51" s="57">
        <f t="shared" si="1"/>
        <v>380324</v>
      </c>
      <c r="F51" s="135">
        <v>170700</v>
      </c>
      <c r="G51" s="138">
        <v>42714</v>
      </c>
      <c r="H51" s="138">
        <v>166910</v>
      </c>
      <c r="I51" s="138"/>
      <c r="J51" s="65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</row>
    <row r="52" spans="3:32" s="59" customFormat="1" ht="62.25" customHeight="1" x14ac:dyDescent="0.25">
      <c r="C52" s="69">
        <f t="shared" ref="C52" si="4">+C51+1</f>
        <v>42</v>
      </c>
      <c r="D52" s="129" t="s">
        <v>1357</v>
      </c>
      <c r="E52" s="57">
        <f t="shared" si="1"/>
        <v>1218309684</v>
      </c>
      <c r="F52" s="136"/>
      <c r="G52" s="139"/>
      <c r="H52" s="139">
        <f>SUM(H53:H60)</f>
        <v>1218309684</v>
      </c>
      <c r="I52" s="139"/>
      <c r="J52" s="65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</row>
    <row r="53" spans="3:32" s="59" customFormat="1" ht="59.25" customHeight="1" x14ac:dyDescent="0.25">
      <c r="C53" s="79" t="s">
        <v>1349</v>
      </c>
      <c r="D53" s="131" t="s">
        <v>1358</v>
      </c>
      <c r="E53" s="67">
        <f t="shared" si="1"/>
        <v>473688459</v>
      </c>
      <c r="F53" s="135"/>
      <c r="G53" s="138"/>
      <c r="H53" s="138">
        <v>473688459</v>
      </c>
      <c r="I53" s="138"/>
      <c r="J53" s="65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</row>
    <row r="54" spans="3:32" s="59" customFormat="1" ht="72.75" customHeight="1" x14ac:dyDescent="0.25">
      <c r="C54" s="79" t="s">
        <v>1350</v>
      </c>
      <c r="D54" s="131" t="s">
        <v>1359</v>
      </c>
      <c r="E54" s="67">
        <f t="shared" si="1"/>
        <v>141118038</v>
      </c>
      <c r="F54" s="135"/>
      <c r="G54" s="138"/>
      <c r="H54" s="138">
        <v>141118038</v>
      </c>
      <c r="I54" s="138"/>
      <c r="J54" s="65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</row>
    <row r="55" spans="3:32" s="59" customFormat="1" ht="70.5" customHeight="1" x14ac:dyDescent="0.25">
      <c r="C55" s="79" t="s">
        <v>1351</v>
      </c>
      <c r="D55" s="131" t="s">
        <v>1360</v>
      </c>
      <c r="E55" s="67">
        <f t="shared" si="1"/>
        <v>61783100</v>
      </c>
      <c r="F55" s="135"/>
      <c r="G55" s="138"/>
      <c r="H55" s="138">
        <v>61783100</v>
      </c>
      <c r="I55" s="138"/>
      <c r="J55" s="65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3:32" s="59" customFormat="1" ht="77.25" customHeight="1" x14ac:dyDescent="0.25">
      <c r="C56" s="79" t="s">
        <v>1352</v>
      </c>
      <c r="D56" s="131" t="s">
        <v>1361</v>
      </c>
      <c r="E56" s="67">
        <f t="shared" si="1"/>
        <v>46012000</v>
      </c>
      <c r="F56" s="135"/>
      <c r="G56" s="138"/>
      <c r="H56" s="138">
        <v>46012000</v>
      </c>
      <c r="I56" s="138"/>
      <c r="J56" s="65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</row>
    <row r="57" spans="3:32" s="59" customFormat="1" ht="59.25" customHeight="1" x14ac:dyDescent="0.25">
      <c r="C57" s="79" t="s">
        <v>1353</v>
      </c>
      <c r="D57" s="131" t="s">
        <v>1362</v>
      </c>
      <c r="E57" s="67">
        <f t="shared" si="1"/>
        <v>60536000</v>
      </c>
      <c r="F57" s="135"/>
      <c r="G57" s="138"/>
      <c r="H57" s="138">
        <v>60536000</v>
      </c>
      <c r="I57" s="138"/>
      <c r="J57" s="65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</row>
    <row r="58" spans="3:32" s="59" customFormat="1" ht="59.25" customHeight="1" x14ac:dyDescent="0.25">
      <c r="C58" s="79" t="s">
        <v>1354</v>
      </c>
      <c r="D58" s="131" t="s">
        <v>1363</v>
      </c>
      <c r="E58" s="67">
        <f t="shared" si="1"/>
        <v>192786000</v>
      </c>
      <c r="F58" s="135"/>
      <c r="G58" s="138"/>
      <c r="H58" s="138">
        <v>192786000</v>
      </c>
      <c r="I58" s="138"/>
      <c r="J58" s="65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</row>
    <row r="59" spans="3:32" s="59" customFormat="1" ht="59.25" customHeight="1" x14ac:dyDescent="0.25">
      <c r="C59" s="79" t="s">
        <v>1355</v>
      </c>
      <c r="D59" s="131" t="s">
        <v>1364</v>
      </c>
      <c r="E59" s="67">
        <f t="shared" si="1"/>
        <v>108000000</v>
      </c>
      <c r="F59" s="135"/>
      <c r="G59" s="138"/>
      <c r="H59" s="138">
        <v>108000000</v>
      </c>
      <c r="I59" s="138"/>
      <c r="J59" s="65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</row>
    <row r="60" spans="3:32" s="59" customFormat="1" ht="59.25" customHeight="1" x14ac:dyDescent="0.25">
      <c r="C60" s="79" t="s">
        <v>1356</v>
      </c>
      <c r="D60" s="80" t="s">
        <v>1365</v>
      </c>
      <c r="E60" s="67">
        <f t="shared" si="1"/>
        <v>134386087</v>
      </c>
      <c r="F60" s="146"/>
      <c r="G60" s="147"/>
      <c r="H60" s="147">
        <v>134386087</v>
      </c>
      <c r="I60" s="147"/>
      <c r="J60" s="65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</row>
    <row r="61" spans="3:32" s="59" customFormat="1" ht="59.25" customHeight="1" x14ac:dyDescent="0.25">
      <c r="C61" s="69">
        <v>43</v>
      </c>
      <c r="D61" s="78" t="s">
        <v>1366</v>
      </c>
      <c r="E61" s="67">
        <f t="shared" si="1"/>
        <v>31861316.600000001</v>
      </c>
      <c r="F61" s="148">
        <f>SUM(F62:F68)</f>
        <v>19567545</v>
      </c>
      <c r="G61" s="149">
        <f t="shared" ref="G61:H61" si="5">SUM(G62:G68)</f>
        <v>4489183.5999999996</v>
      </c>
      <c r="H61" s="149">
        <f t="shared" si="5"/>
        <v>7804588</v>
      </c>
      <c r="I61" s="149"/>
      <c r="J61" s="65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</row>
    <row r="62" spans="3:32" s="59" customFormat="1" ht="59.25" customHeight="1" x14ac:dyDescent="0.25">
      <c r="C62" s="70" t="s">
        <v>1367</v>
      </c>
      <c r="D62" s="78" t="s">
        <v>1374</v>
      </c>
      <c r="E62" s="67">
        <f t="shared" si="1"/>
        <v>4597764</v>
      </c>
      <c r="F62" s="148">
        <v>1968006</v>
      </c>
      <c r="G62" s="149">
        <v>489540</v>
      </c>
      <c r="H62" s="149">
        <v>2140218</v>
      </c>
      <c r="I62" s="149"/>
      <c r="J62" s="65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</row>
    <row r="63" spans="3:32" s="59" customFormat="1" ht="59.25" customHeight="1" x14ac:dyDescent="0.25">
      <c r="C63" s="70" t="s">
        <v>1368</v>
      </c>
      <c r="D63" s="78" t="s">
        <v>1375</v>
      </c>
      <c r="E63" s="67">
        <f t="shared" si="1"/>
        <v>2282612</v>
      </c>
      <c r="F63" s="148">
        <v>1530136</v>
      </c>
      <c r="G63" s="149">
        <v>252545</v>
      </c>
      <c r="H63" s="149">
        <v>499931</v>
      </c>
      <c r="I63" s="149"/>
      <c r="J63" s="65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</row>
    <row r="64" spans="3:32" s="59" customFormat="1" ht="59.25" customHeight="1" x14ac:dyDescent="0.25">
      <c r="C64" s="70" t="s">
        <v>1369</v>
      </c>
      <c r="D64" s="78" t="s">
        <v>1376</v>
      </c>
      <c r="E64" s="67">
        <f t="shared" si="1"/>
        <v>8412593</v>
      </c>
      <c r="F64" s="148">
        <v>5651062</v>
      </c>
      <c r="G64" s="149">
        <v>1222794</v>
      </c>
      <c r="H64" s="149">
        <v>1538737</v>
      </c>
      <c r="I64" s="149"/>
      <c r="J64" s="65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</row>
    <row r="65" spans="3:32" s="59" customFormat="1" ht="59.25" customHeight="1" x14ac:dyDescent="0.25">
      <c r="C65" s="70" t="s">
        <v>1370</v>
      </c>
      <c r="D65" s="78" t="s">
        <v>1377</v>
      </c>
      <c r="E65" s="67">
        <f t="shared" si="1"/>
        <v>4654972</v>
      </c>
      <c r="F65" s="148">
        <v>2881919</v>
      </c>
      <c r="G65" s="149">
        <v>697766</v>
      </c>
      <c r="H65" s="149">
        <v>1075287</v>
      </c>
      <c r="I65" s="149"/>
      <c r="J65" s="65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</row>
    <row r="66" spans="3:32" s="59" customFormat="1" ht="59.25" customHeight="1" x14ac:dyDescent="0.25">
      <c r="C66" s="70" t="s">
        <v>1371</v>
      </c>
      <c r="D66" s="78" t="s">
        <v>1378</v>
      </c>
      <c r="E66" s="67">
        <f t="shared" si="1"/>
        <v>5312128</v>
      </c>
      <c r="F66" s="148">
        <v>3136672</v>
      </c>
      <c r="G66" s="149">
        <v>759720</v>
      </c>
      <c r="H66" s="149">
        <v>1415736</v>
      </c>
      <c r="I66" s="149"/>
      <c r="J66" s="65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</row>
    <row r="67" spans="3:32" s="59" customFormat="1" ht="59.25" customHeight="1" x14ac:dyDescent="0.25">
      <c r="C67" s="70" t="s">
        <v>1372</v>
      </c>
      <c r="D67" s="78" t="s">
        <v>1379</v>
      </c>
      <c r="E67" s="67">
        <f t="shared" si="1"/>
        <v>3020902</v>
      </c>
      <c r="F67" s="148">
        <v>1928934</v>
      </c>
      <c r="G67" s="149">
        <v>471274</v>
      </c>
      <c r="H67" s="149">
        <v>620694</v>
      </c>
      <c r="I67" s="149"/>
      <c r="J67" s="65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</row>
    <row r="68" spans="3:32" s="59" customFormat="1" ht="63" customHeight="1" x14ac:dyDescent="0.25">
      <c r="C68" s="70" t="s">
        <v>1373</v>
      </c>
      <c r="D68" s="78" t="s">
        <v>1380</v>
      </c>
      <c r="E68" s="67">
        <f t="shared" si="1"/>
        <v>3580345.6</v>
      </c>
      <c r="F68" s="148">
        <v>2470816</v>
      </c>
      <c r="G68" s="149">
        <v>595544.6</v>
      </c>
      <c r="H68" s="149">
        <v>513985</v>
      </c>
      <c r="I68" s="149"/>
      <c r="J68" s="65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</row>
    <row r="69" spans="3:32" s="59" customFormat="1" ht="63" customHeight="1" x14ac:dyDescent="0.25">
      <c r="C69" s="71">
        <v>44</v>
      </c>
      <c r="D69" s="81" t="s">
        <v>1381</v>
      </c>
      <c r="E69" s="67">
        <f t="shared" si="1"/>
        <v>339160368.102</v>
      </c>
      <c r="F69" s="148">
        <f>SUM(F70:F109)</f>
        <v>85678058.890000001</v>
      </c>
      <c r="G69" s="149">
        <f>SUM(G70:G100)</f>
        <v>20710285.700999998</v>
      </c>
      <c r="H69" s="149">
        <f>SUM(H70:H100)</f>
        <v>62772023.511</v>
      </c>
      <c r="I69" s="149">
        <v>170000000</v>
      </c>
      <c r="J69" s="65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</row>
    <row r="70" spans="3:32" s="59" customFormat="1" ht="63" customHeight="1" x14ac:dyDescent="0.25">
      <c r="C70" s="72" t="s">
        <v>1382</v>
      </c>
      <c r="D70" s="73" t="s">
        <v>1392</v>
      </c>
      <c r="E70" s="67">
        <f t="shared" si="1"/>
        <v>2566780</v>
      </c>
      <c r="F70" s="148">
        <v>1500006</v>
      </c>
      <c r="G70" s="149">
        <v>372850</v>
      </c>
      <c r="H70" s="149">
        <v>693924</v>
      </c>
      <c r="I70" s="149"/>
      <c r="J70" s="65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</row>
    <row r="71" spans="3:32" s="59" customFormat="1" ht="63" customHeight="1" x14ac:dyDescent="0.25">
      <c r="C71" s="72" t="s">
        <v>1383</v>
      </c>
      <c r="D71" s="73" t="s">
        <v>1393</v>
      </c>
      <c r="E71" s="67">
        <f t="shared" si="1"/>
        <v>7339544</v>
      </c>
      <c r="F71" s="148">
        <v>2699490</v>
      </c>
      <c r="G71" s="149">
        <v>622622.5</v>
      </c>
      <c r="H71" s="149">
        <v>4017431.5</v>
      </c>
      <c r="I71" s="149"/>
      <c r="J71" s="65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</row>
    <row r="72" spans="3:32" s="59" customFormat="1" ht="63" customHeight="1" x14ac:dyDescent="0.25">
      <c r="C72" s="72" t="s">
        <v>1384</v>
      </c>
      <c r="D72" s="73" t="s">
        <v>1394</v>
      </c>
      <c r="E72" s="67">
        <f t="shared" si="1"/>
        <v>5315602</v>
      </c>
      <c r="F72" s="148">
        <v>2346748</v>
      </c>
      <c r="G72" s="149">
        <v>526400</v>
      </c>
      <c r="H72" s="149">
        <v>2442454</v>
      </c>
      <c r="I72" s="149"/>
      <c r="J72" s="65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</row>
    <row r="73" spans="3:32" s="59" customFormat="1" ht="63" customHeight="1" x14ac:dyDescent="0.25">
      <c r="C73" s="72" t="s">
        <v>1385</v>
      </c>
      <c r="D73" s="73" t="s">
        <v>1395</v>
      </c>
      <c r="E73" s="67">
        <f t="shared" si="1"/>
        <v>7374935.2019999996</v>
      </c>
      <c r="F73" s="148">
        <v>3555085.0019999999</v>
      </c>
      <c r="G73" s="149">
        <v>888750</v>
      </c>
      <c r="H73" s="149">
        <v>2931100.2</v>
      </c>
      <c r="I73" s="149"/>
      <c r="J73" s="65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</row>
    <row r="74" spans="3:32" s="59" customFormat="1" ht="63" customHeight="1" x14ac:dyDescent="0.25">
      <c r="C74" s="72" t="s">
        <v>1386</v>
      </c>
      <c r="D74" s="73" t="s">
        <v>1396</v>
      </c>
      <c r="E74" s="67">
        <f t="shared" si="1"/>
        <v>5847885</v>
      </c>
      <c r="F74" s="148">
        <v>3060160</v>
      </c>
      <c r="G74" s="149">
        <v>683646</v>
      </c>
      <c r="H74" s="149">
        <v>2104079</v>
      </c>
      <c r="I74" s="149"/>
      <c r="J74" s="65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</row>
    <row r="75" spans="3:32" s="59" customFormat="1" ht="63" customHeight="1" x14ac:dyDescent="0.25">
      <c r="C75" s="72" t="s">
        <v>1387</v>
      </c>
      <c r="D75" s="73" t="s">
        <v>1397</v>
      </c>
      <c r="E75" s="67">
        <f t="shared" si="1"/>
        <v>5479602</v>
      </c>
      <c r="F75" s="148">
        <v>2660000</v>
      </c>
      <c r="G75" s="149">
        <v>620000</v>
      </c>
      <c r="H75" s="149">
        <v>2199602</v>
      </c>
      <c r="I75" s="149"/>
      <c r="J75" s="65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</row>
    <row r="76" spans="3:32" s="59" customFormat="1" ht="63" customHeight="1" x14ac:dyDescent="0.25">
      <c r="C76" s="72" t="s">
        <v>1388</v>
      </c>
      <c r="D76" s="73" t="s">
        <v>1398</v>
      </c>
      <c r="E76" s="67">
        <f t="shared" si="1"/>
        <v>5738006</v>
      </c>
      <c r="F76" s="148">
        <v>2572556</v>
      </c>
      <c r="G76" s="149">
        <v>615114</v>
      </c>
      <c r="H76" s="149">
        <v>2550336</v>
      </c>
      <c r="I76" s="149"/>
      <c r="J76" s="65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</row>
    <row r="77" spans="3:32" s="59" customFormat="1" ht="63" customHeight="1" x14ac:dyDescent="0.25">
      <c r="C77" s="72" t="s">
        <v>1389</v>
      </c>
      <c r="D77" s="73" t="s">
        <v>1399</v>
      </c>
      <c r="E77" s="67">
        <f t="shared" si="1"/>
        <v>5436370</v>
      </c>
      <c r="F77" s="148">
        <v>2589000</v>
      </c>
      <c r="G77" s="149">
        <v>616100</v>
      </c>
      <c r="H77" s="149">
        <v>2231270</v>
      </c>
      <c r="I77" s="149"/>
      <c r="J77" s="65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</row>
    <row r="78" spans="3:32" s="59" customFormat="1" ht="63" customHeight="1" x14ac:dyDescent="0.25">
      <c r="C78" s="72" t="s">
        <v>1390</v>
      </c>
      <c r="D78" s="73" t="s">
        <v>1400</v>
      </c>
      <c r="E78" s="67">
        <f t="shared" si="1"/>
        <v>5754542</v>
      </c>
      <c r="F78" s="148">
        <v>2475398</v>
      </c>
      <c r="G78" s="149">
        <v>614848</v>
      </c>
      <c r="H78" s="149">
        <v>2664296</v>
      </c>
      <c r="I78" s="149"/>
      <c r="J78" s="65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</row>
    <row r="79" spans="3:32" s="59" customFormat="1" ht="63" customHeight="1" x14ac:dyDescent="0.25">
      <c r="C79" s="72" t="s">
        <v>1391</v>
      </c>
      <c r="D79" s="73" t="s">
        <v>1401</v>
      </c>
      <c r="E79" s="67">
        <f t="shared" si="1"/>
        <v>6318904</v>
      </c>
      <c r="F79" s="148">
        <v>2741174</v>
      </c>
      <c r="G79" s="149">
        <v>621296</v>
      </c>
      <c r="H79" s="149">
        <v>2956434</v>
      </c>
      <c r="I79" s="149"/>
      <c r="J79" s="65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</row>
    <row r="80" spans="3:32" s="59" customFormat="1" ht="63" customHeight="1" x14ac:dyDescent="0.25">
      <c r="C80" s="72" t="s">
        <v>1402</v>
      </c>
      <c r="D80" s="73" t="s">
        <v>1407</v>
      </c>
      <c r="E80" s="67">
        <f t="shared" si="1"/>
        <v>4756863</v>
      </c>
      <c r="F80" s="148">
        <v>2398290</v>
      </c>
      <c r="G80" s="149">
        <v>584600</v>
      </c>
      <c r="H80" s="149">
        <v>1773973</v>
      </c>
      <c r="I80" s="149"/>
      <c r="J80" s="65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</row>
    <row r="81" spans="3:32" s="59" customFormat="1" ht="63" customHeight="1" x14ac:dyDescent="0.25">
      <c r="C81" s="72" t="s">
        <v>1403</v>
      </c>
      <c r="D81" s="73" t="s">
        <v>1408</v>
      </c>
      <c r="E81" s="67">
        <f t="shared" si="1"/>
        <v>5118176</v>
      </c>
      <c r="F81" s="148">
        <v>2424488</v>
      </c>
      <c r="G81" s="149">
        <v>562122</v>
      </c>
      <c r="H81" s="149">
        <v>2131566</v>
      </c>
      <c r="I81" s="149"/>
      <c r="J81" s="65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</row>
    <row r="82" spans="3:32" s="59" customFormat="1" ht="63" customHeight="1" x14ac:dyDescent="0.25">
      <c r="C82" s="72" t="s">
        <v>1404</v>
      </c>
      <c r="D82" s="73" t="s">
        <v>1409</v>
      </c>
      <c r="E82" s="67">
        <f t="shared" si="1"/>
        <v>7424701</v>
      </c>
      <c r="F82" s="148">
        <v>3921129</v>
      </c>
      <c r="G82" s="149">
        <v>972480</v>
      </c>
      <c r="H82" s="149">
        <v>2531092</v>
      </c>
      <c r="I82" s="149"/>
      <c r="J82" s="65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</row>
    <row r="83" spans="3:32" s="59" customFormat="1" ht="63" customHeight="1" x14ac:dyDescent="0.25">
      <c r="C83" s="70" t="s">
        <v>1405</v>
      </c>
      <c r="D83" s="78" t="s">
        <v>1410</v>
      </c>
      <c r="E83" s="67">
        <f t="shared" si="1"/>
        <v>7219666</v>
      </c>
      <c r="F83" s="148">
        <v>3397856</v>
      </c>
      <c r="G83" s="149">
        <v>873484</v>
      </c>
      <c r="H83" s="149">
        <v>2948326</v>
      </c>
      <c r="I83" s="149"/>
      <c r="J83" s="65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</row>
    <row r="84" spans="3:32" s="59" customFormat="1" ht="63" customHeight="1" x14ac:dyDescent="0.25">
      <c r="C84" s="70" t="s">
        <v>1406</v>
      </c>
      <c r="D84" s="78" t="s">
        <v>1411</v>
      </c>
      <c r="E84" s="67">
        <f t="shared" si="1"/>
        <v>5190707</v>
      </c>
      <c r="F84" s="148">
        <v>2338304</v>
      </c>
      <c r="G84" s="149">
        <v>544476</v>
      </c>
      <c r="H84" s="149">
        <v>2307927</v>
      </c>
      <c r="I84" s="149"/>
      <c r="J84" s="65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</row>
    <row r="85" spans="3:32" s="59" customFormat="1" ht="63" customHeight="1" x14ac:dyDescent="0.25">
      <c r="C85" s="70" t="s">
        <v>1412</v>
      </c>
      <c r="D85" s="78" t="s">
        <v>1417</v>
      </c>
      <c r="E85" s="67">
        <f t="shared" si="1"/>
        <v>9493884</v>
      </c>
      <c r="F85" s="148">
        <v>5270000</v>
      </c>
      <c r="G85" s="149">
        <v>1260050</v>
      </c>
      <c r="H85" s="149">
        <v>2963834</v>
      </c>
      <c r="I85" s="149"/>
      <c r="J85" s="65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</row>
    <row r="86" spans="3:32" s="59" customFormat="1" ht="63" customHeight="1" x14ac:dyDescent="0.25">
      <c r="C86" s="70" t="s">
        <v>1413</v>
      </c>
      <c r="D86" s="78" t="s">
        <v>1418</v>
      </c>
      <c r="E86" s="67">
        <f t="shared" si="1"/>
        <v>14781290</v>
      </c>
      <c r="F86" s="148">
        <v>6996000</v>
      </c>
      <c r="G86" s="149">
        <v>1733250</v>
      </c>
      <c r="H86" s="149">
        <v>6052040</v>
      </c>
      <c r="I86" s="149"/>
      <c r="J86" s="65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</row>
    <row r="87" spans="3:32" s="59" customFormat="1" ht="63" customHeight="1" x14ac:dyDescent="0.25">
      <c r="C87" s="70" t="s">
        <v>1414</v>
      </c>
      <c r="D87" s="78" t="s">
        <v>1419</v>
      </c>
      <c r="E87" s="67">
        <f t="shared" si="1"/>
        <v>4107430</v>
      </c>
      <c r="F87" s="148">
        <v>2060000</v>
      </c>
      <c r="G87" s="149">
        <v>485000</v>
      </c>
      <c r="H87" s="149">
        <v>1562430</v>
      </c>
      <c r="I87" s="149"/>
      <c r="J87" s="65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</row>
    <row r="88" spans="3:32" s="59" customFormat="1" ht="63" customHeight="1" x14ac:dyDescent="0.25">
      <c r="C88" s="70" t="s">
        <v>1415</v>
      </c>
      <c r="D88" s="78" t="s">
        <v>1420</v>
      </c>
      <c r="E88" s="67">
        <f t="shared" si="1"/>
        <v>4295898</v>
      </c>
      <c r="F88" s="148">
        <v>2350000</v>
      </c>
      <c r="G88" s="149">
        <v>581200</v>
      </c>
      <c r="H88" s="149">
        <v>1364698</v>
      </c>
      <c r="I88" s="149"/>
      <c r="J88" s="65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</row>
    <row r="89" spans="3:32" s="59" customFormat="1" ht="63" customHeight="1" x14ac:dyDescent="0.25">
      <c r="C89" s="70" t="s">
        <v>1416</v>
      </c>
      <c r="D89" s="78" t="s">
        <v>1421</v>
      </c>
      <c r="E89" s="67">
        <f t="shared" si="1"/>
        <v>3140537.5</v>
      </c>
      <c r="F89" s="148">
        <v>1794437</v>
      </c>
      <c r="G89" s="149">
        <v>435107.5</v>
      </c>
      <c r="H89" s="149">
        <v>910993</v>
      </c>
      <c r="I89" s="149"/>
      <c r="J89" s="65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</row>
    <row r="90" spans="3:32" s="59" customFormat="1" ht="63" customHeight="1" x14ac:dyDescent="0.25">
      <c r="C90" s="70" t="s">
        <v>1422</v>
      </c>
      <c r="D90" s="78" t="s">
        <v>1430</v>
      </c>
      <c r="E90" s="67">
        <f t="shared" si="1"/>
        <v>4403947</v>
      </c>
      <c r="F90" s="148">
        <v>2167431.8879999998</v>
      </c>
      <c r="G90" s="149">
        <v>610784.701</v>
      </c>
      <c r="H90" s="149">
        <v>1625730.4110000001</v>
      </c>
      <c r="I90" s="149"/>
      <c r="J90" s="65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</row>
    <row r="91" spans="3:32" s="59" customFormat="1" ht="63" customHeight="1" x14ac:dyDescent="0.25">
      <c r="C91" s="70" t="s">
        <v>1423</v>
      </c>
      <c r="D91" s="78" t="s">
        <v>1431</v>
      </c>
      <c r="E91" s="67">
        <f t="shared" si="1"/>
        <v>5094376</v>
      </c>
      <c r="F91" s="148">
        <v>2718188</v>
      </c>
      <c r="G91" s="149">
        <v>659547</v>
      </c>
      <c r="H91" s="149">
        <v>1716641</v>
      </c>
      <c r="I91" s="149"/>
      <c r="J91" s="65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</row>
    <row r="92" spans="3:32" s="59" customFormat="1" ht="63" customHeight="1" x14ac:dyDescent="0.25">
      <c r="C92" s="70" t="s">
        <v>1424</v>
      </c>
      <c r="D92" s="78" t="s">
        <v>1432</v>
      </c>
      <c r="E92" s="67">
        <f t="shared" si="1"/>
        <v>3678334</v>
      </c>
      <c r="F92" s="148">
        <v>2053950</v>
      </c>
      <c r="G92" s="149">
        <v>512700</v>
      </c>
      <c r="H92" s="149">
        <v>1111684</v>
      </c>
      <c r="I92" s="149"/>
      <c r="J92" s="65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</row>
    <row r="93" spans="3:32" s="59" customFormat="1" ht="63" customHeight="1" x14ac:dyDescent="0.25">
      <c r="C93" s="70" t="s">
        <v>1425</v>
      </c>
      <c r="D93" s="78" t="s">
        <v>1433</v>
      </c>
      <c r="E93" s="67">
        <f t="shared" si="1"/>
        <v>4791475</v>
      </c>
      <c r="F93" s="148">
        <v>2708430</v>
      </c>
      <c r="G93" s="149">
        <v>642400</v>
      </c>
      <c r="H93" s="149">
        <v>1440645</v>
      </c>
      <c r="I93" s="149"/>
      <c r="J93" s="65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</row>
    <row r="94" spans="3:32" s="59" customFormat="1" ht="63" customHeight="1" x14ac:dyDescent="0.25">
      <c r="C94" s="70" t="s">
        <v>1426</v>
      </c>
      <c r="D94" s="78" t="s">
        <v>1434</v>
      </c>
      <c r="E94" s="67">
        <f t="shared" si="1"/>
        <v>3899291</v>
      </c>
      <c r="F94" s="148">
        <v>2115000</v>
      </c>
      <c r="G94" s="149">
        <v>499900</v>
      </c>
      <c r="H94" s="149">
        <v>1284391</v>
      </c>
      <c r="I94" s="149"/>
      <c r="J94" s="65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</row>
    <row r="95" spans="3:32" s="59" customFormat="1" ht="63" customHeight="1" x14ac:dyDescent="0.25">
      <c r="C95" s="70" t="s">
        <v>1427</v>
      </c>
      <c r="D95" s="78" t="s">
        <v>1435</v>
      </c>
      <c r="E95" s="67">
        <f t="shared" si="1"/>
        <v>5097310</v>
      </c>
      <c r="F95" s="148">
        <v>2424000</v>
      </c>
      <c r="G95" s="149">
        <v>587500</v>
      </c>
      <c r="H95" s="149">
        <v>2085810</v>
      </c>
      <c r="I95" s="149"/>
      <c r="J95" s="65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</row>
    <row r="96" spans="3:32" s="59" customFormat="1" ht="63" customHeight="1" x14ac:dyDescent="0.25">
      <c r="C96" s="70" t="s">
        <v>1428</v>
      </c>
      <c r="D96" s="78" t="s">
        <v>1436</v>
      </c>
      <c r="E96" s="67">
        <f t="shared" si="1"/>
        <v>4962165</v>
      </c>
      <c r="F96" s="148">
        <v>2452980</v>
      </c>
      <c r="G96" s="149">
        <v>582475</v>
      </c>
      <c r="H96" s="149">
        <v>1926710</v>
      </c>
      <c r="I96" s="149"/>
      <c r="J96" s="65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</row>
    <row r="97" spans="3:32" s="59" customFormat="1" ht="63" customHeight="1" x14ac:dyDescent="0.25">
      <c r="C97" s="70" t="s">
        <v>1429</v>
      </c>
      <c r="D97" s="78" t="s">
        <v>1437</v>
      </c>
      <c r="E97" s="67">
        <f t="shared" ref="E97:E112" si="6">+F97+H97+I97+G97</f>
        <v>1942194.6</v>
      </c>
      <c r="F97" s="148">
        <v>925458</v>
      </c>
      <c r="G97" s="149">
        <v>230250</v>
      </c>
      <c r="H97" s="149">
        <v>786486.6</v>
      </c>
      <c r="I97" s="149"/>
      <c r="J97" s="65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</row>
    <row r="98" spans="3:32" s="59" customFormat="1" ht="63" customHeight="1" x14ac:dyDescent="0.25">
      <c r="C98" s="70" t="s">
        <v>1413</v>
      </c>
      <c r="D98" s="78" t="s">
        <v>1418</v>
      </c>
      <c r="E98" s="67">
        <f t="shared" si="6"/>
        <v>4457689.4000000004</v>
      </c>
      <c r="F98" s="148">
        <v>3232500</v>
      </c>
      <c r="G98" s="149">
        <v>787833</v>
      </c>
      <c r="H98" s="149">
        <v>437356.4</v>
      </c>
      <c r="I98" s="149"/>
      <c r="J98" s="65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</row>
    <row r="99" spans="3:32" s="59" customFormat="1" ht="63" customHeight="1" x14ac:dyDescent="0.25">
      <c r="C99" s="70" t="s">
        <v>1414</v>
      </c>
      <c r="D99" s="78" t="s">
        <v>1419</v>
      </c>
      <c r="E99" s="67">
        <f t="shared" si="6"/>
        <v>4444177</v>
      </c>
      <c r="F99" s="148">
        <v>3100000</v>
      </c>
      <c r="G99" s="149">
        <v>745932</v>
      </c>
      <c r="H99" s="149">
        <v>598245</v>
      </c>
      <c r="I99" s="149"/>
      <c r="J99" s="65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</row>
    <row r="100" spans="3:32" s="59" customFormat="1" ht="63" customHeight="1" x14ac:dyDescent="0.25">
      <c r="C100" s="70" t="s">
        <v>1415</v>
      </c>
      <c r="D100" s="78" t="s">
        <v>1420</v>
      </c>
      <c r="E100" s="67">
        <f t="shared" si="6"/>
        <v>3688086.4</v>
      </c>
      <c r="F100" s="148">
        <v>2630000</v>
      </c>
      <c r="G100" s="149">
        <v>637568</v>
      </c>
      <c r="H100" s="149">
        <v>420518.40000000002</v>
      </c>
      <c r="I100" s="149"/>
      <c r="J100" s="65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</row>
    <row r="101" spans="3:32" s="59" customFormat="1" ht="63" customHeight="1" x14ac:dyDescent="0.25">
      <c r="C101" s="70" t="s">
        <v>1416</v>
      </c>
      <c r="D101" s="78" t="s">
        <v>1421</v>
      </c>
      <c r="E101" s="67">
        <f t="shared" si="6"/>
        <v>0</v>
      </c>
      <c r="F101" s="68"/>
      <c r="G101" s="58"/>
      <c r="H101" s="58"/>
      <c r="I101" s="58"/>
      <c r="J101" s="65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</row>
    <row r="102" spans="3:32" s="59" customFormat="1" ht="63" customHeight="1" x14ac:dyDescent="0.25">
      <c r="C102" s="70" t="s">
        <v>1422</v>
      </c>
      <c r="D102" s="78" t="s">
        <v>1430</v>
      </c>
      <c r="E102" s="67">
        <f t="shared" si="6"/>
        <v>0</v>
      </c>
      <c r="F102" s="68"/>
      <c r="G102" s="58"/>
      <c r="H102" s="58"/>
      <c r="I102" s="58"/>
      <c r="J102" s="65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</row>
    <row r="103" spans="3:32" s="59" customFormat="1" ht="63" customHeight="1" x14ac:dyDescent="0.25">
      <c r="C103" s="70" t="s">
        <v>1423</v>
      </c>
      <c r="D103" s="78" t="s">
        <v>1431</v>
      </c>
      <c r="E103" s="67">
        <f t="shared" si="6"/>
        <v>0</v>
      </c>
      <c r="F103" s="68"/>
      <c r="G103" s="58"/>
      <c r="H103" s="58"/>
      <c r="I103" s="58"/>
      <c r="J103" s="65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</row>
    <row r="104" spans="3:32" s="59" customFormat="1" ht="63" customHeight="1" x14ac:dyDescent="0.25">
      <c r="C104" s="70" t="s">
        <v>1424</v>
      </c>
      <c r="D104" s="78" t="s">
        <v>1432</v>
      </c>
      <c r="E104" s="67">
        <f t="shared" si="6"/>
        <v>0</v>
      </c>
      <c r="F104" s="68"/>
      <c r="G104" s="58"/>
      <c r="H104" s="58"/>
      <c r="I104" s="58"/>
      <c r="J104" s="65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</row>
    <row r="105" spans="3:32" s="59" customFormat="1" ht="63" customHeight="1" x14ac:dyDescent="0.25">
      <c r="C105" s="70" t="s">
        <v>1425</v>
      </c>
      <c r="D105" s="78" t="s">
        <v>1433</v>
      </c>
      <c r="E105" s="67">
        <f t="shared" si="6"/>
        <v>0</v>
      </c>
      <c r="F105" s="68"/>
      <c r="G105" s="58"/>
      <c r="H105" s="58"/>
      <c r="I105" s="58"/>
      <c r="J105" s="65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</row>
    <row r="106" spans="3:32" s="59" customFormat="1" ht="63" customHeight="1" x14ac:dyDescent="0.25">
      <c r="C106" s="70" t="s">
        <v>1426</v>
      </c>
      <c r="D106" s="78" t="s">
        <v>1434</v>
      </c>
      <c r="E106" s="67">
        <f t="shared" si="6"/>
        <v>0</v>
      </c>
      <c r="F106" s="68"/>
      <c r="G106" s="58"/>
      <c r="H106" s="58"/>
      <c r="I106" s="58"/>
      <c r="J106" s="65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</row>
    <row r="107" spans="3:32" s="59" customFormat="1" ht="63" customHeight="1" x14ac:dyDescent="0.25">
      <c r="C107" s="70" t="s">
        <v>1427</v>
      </c>
      <c r="D107" s="78" t="s">
        <v>1435</v>
      </c>
      <c r="E107" s="67">
        <f t="shared" si="6"/>
        <v>0</v>
      </c>
      <c r="F107" s="68"/>
      <c r="G107" s="58"/>
      <c r="H107" s="58"/>
      <c r="I107" s="58"/>
      <c r="J107" s="65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</row>
    <row r="108" spans="3:32" s="59" customFormat="1" ht="63" customHeight="1" x14ac:dyDescent="0.25">
      <c r="C108" s="70" t="s">
        <v>1428</v>
      </c>
      <c r="D108" s="78" t="s">
        <v>1436</v>
      </c>
      <c r="E108" s="67">
        <f t="shared" si="6"/>
        <v>0</v>
      </c>
      <c r="F108" s="68"/>
      <c r="G108" s="58"/>
      <c r="H108" s="58"/>
      <c r="I108" s="58"/>
      <c r="J108" s="65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</row>
    <row r="109" spans="3:32" s="59" customFormat="1" ht="63" customHeight="1" x14ac:dyDescent="0.25">
      <c r="C109" s="71" t="s">
        <v>1429</v>
      </c>
      <c r="D109" s="74" t="s">
        <v>1437</v>
      </c>
      <c r="E109" s="67">
        <f t="shared" si="6"/>
        <v>0</v>
      </c>
      <c r="F109" s="68"/>
      <c r="G109" s="58"/>
      <c r="H109" s="58"/>
      <c r="I109" s="58"/>
      <c r="J109" s="65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</row>
    <row r="110" spans="3:32" ht="51.75" customHeight="1" x14ac:dyDescent="0.25">
      <c r="C110" s="132">
        <v>45</v>
      </c>
      <c r="D110" s="78" t="s">
        <v>1438</v>
      </c>
      <c r="E110" s="67">
        <f t="shared" si="6"/>
        <v>3232500</v>
      </c>
      <c r="F110" s="148">
        <v>3232500</v>
      </c>
      <c r="G110" s="140"/>
      <c r="H110" s="140"/>
      <c r="I110" s="141"/>
      <c r="J110" s="61"/>
    </row>
    <row r="111" spans="3:32" ht="51.75" customHeight="1" x14ac:dyDescent="0.25">
      <c r="C111" s="132">
        <v>46</v>
      </c>
      <c r="D111" s="78" t="s">
        <v>1439</v>
      </c>
      <c r="E111" s="67">
        <f t="shared" si="6"/>
        <v>3100000</v>
      </c>
      <c r="F111" s="148">
        <v>3100000</v>
      </c>
      <c r="G111" s="142"/>
      <c r="H111" s="142"/>
      <c r="I111" s="143"/>
    </row>
    <row r="112" spans="3:32" ht="51.75" customHeight="1" x14ac:dyDescent="0.25">
      <c r="C112" s="133">
        <v>47</v>
      </c>
      <c r="D112" s="74" t="s">
        <v>1440</v>
      </c>
      <c r="E112" s="67">
        <f t="shared" si="6"/>
        <v>2630000</v>
      </c>
      <c r="F112" s="150">
        <v>2630000</v>
      </c>
      <c r="G112" s="144"/>
      <c r="H112" s="144"/>
      <c r="I112" s="145"/>
    </row>
  </sheetData>
  <mergeCells count="12">
    <mergeCell ref="C6:C9"/>
    <mergeCell ref="D6:D9"/>
    <mergeCell ref="E6:I6"/>
    <mergeCell ref="F7:I7"/>
    <mergeCell ref="F8:F9"/>
    <mergeCell ref="E7:E9"/>
    <mergeCell ref="H2:I2"/>
    <mergeCell ref="G8:G9"/>
    <mergeCell ref="H8:H9"/>
    <mergeCell ref="I8:I9"/>
    <mergeCell ref="C3:I4"/>
    <mergeCell ref="C10:D10"/>
  </mergeCells>
  <printOptions horizontalCentered="1"/>
  <pageMargins left="0.19685039370078741" right="0.19685039370078741" top="0.59055118110236227" bottom="0" header="0" footer="0"/>
  <pageSetup paperSize="9" scale="1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5" t="s">
        <v>164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30" x14ac:dyDescent="0.25">
      <c r="A2" s="126" t="s">
        <v>165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 t="s">
        <v>166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4" spans="1:30" x14ac:dyDescent="0.25">
      <c r="A4" s="119" t="s">
        <v>167</v>
      </c>
      <c r="B4" s="119" t="s">
        <v>168</v>
      </c>
      <c r="C4" s="1"/>
      <c r="D4" s="1"/>
      <c r="E4" s="1"/>
      <c r="F4" s="119" t="s">
        <v>169</v>
      </c>
      <c r="G4" s="119" t="s">
        <v>170</v>
      </c>
      <c r="H4" s="119" t="s">
        <v>171</v>
      </c>
      <c r="I4" s="119" t="s">
        <v>172</v>
      </c>
      <c r="J4" s="119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22" t="s">
        <v>178</v>
      </c>
      <c r="P4" s="123"/>
      <c r="Q4" s="124"/>
      <c r="R4" s="119" t="s">
        <v>179</v>
      </c>
      <c r="S4" s="122" t="s">
        <v>180</v>
      </c>
      <c r="T4" s="123"/>
      <c r="U4" s="124"/>
      <c r="V4" s="119" t="s">
        <v>181</v>
      </c>
      <c r="W4" s="119" t="s">
        <v>182</v>
      </c>
      <c r="X4" s="122" t="s">
        <v>183</v>
      </c>
      <c r="Y4" s="124"/>
      <c r="Z4" s="119" t="s">
        <v>184</v>
      </c>
      <c r="AA4" s="119" t="s">
        <v>185</v>
      </c>
      <c r="AB4" s="119" t="s">
        <v>186</v>
      </c>
      <c r="AC4" s="119" t="s">
        <v>187</v>
      </c>
      <c r="AD4" s="119" t="s">
        <v>188</v>
      </c>
    </row>
    <row r="5" spans="1:30" x14ac:dyDescent="0.25">
      <c r="A5" s="120"/>
      <c r="B5" s="120"/>
      <c r="C5" s="3"/>
      <c r="D5" s="3"/>
      <c r="E5" s="3"/>
      <c r="F5" s="120"/>
      <c r="G5" s="120"/>
      <c r="H5" s="120"/>
      <c r="I5" s="120"/>
      <c r="J5" s="120"/>
      <c r="K5" s="3" t="s">
        <v>189</v>
      </c>
      <c r="L5" s="4" t="s">
        <v>189</v>
      </c>
      <c r="M5" s="3" t="s">
        <v>189</v>
      </c>
      <c r="N5" s="3" t="s">
        <v>189</v>
      </c>
      <c r="O5" s="119">
        <f>+SUBTOTAL(9,O10:O152)/1000</f>
        <v>139140.95300000001</v>
      </c>
      <c r="P5" s="119" t="s">
        <v>190</v>
      </c>
      <c r="Q5" s="119" t="s">
        <v>191</v>
      </c>
      <c r="R5" s="120"/>
      <c r="S5" s="119" t="s">
        <v>192</v>
      </c>
      <c r="T5" s="1" t="s">
        <v>193</v>
      </c>
      <c r="U5" s="119" t="s">
        <v>194</v>
      </c>
      <c r="V5" s="120"/>
      <c r="W5" s="120"/>
      <c r="X5" s="119" t="s">
        <v>195</v>
      </c>
      <c r="Y5" s="119" t="s">
        <v>196</v>
      </c>
      <c r="Z5" s="120"/>
      <c r="AA5" s="120"/>
      <c r="AB5" s="120"/>
      <c r="AC5" s="120"/>
      <c r="AD5" s="120"/>
    </row>
    <row r="6" spans="1:30" x14ac:dyDescent="0.25">
      <c r="A6" s="120"/>
      <c r="B6" s="120"/>
      <c r="C6" s="3"/>
      <c r="D6" s="3"/>
      <c r="E6" s="3"/>
      <c r="F6" s="120"/>
      <c r="G6" s="120"/>
      <c r="H6" s="120"/>
      <c r="I6" s="120"/>
      <c r="J6" s="120"/>
      <c r="K6" s="3"/>
      <c r="L6" s="4"/>
      <c r="M6" s="3"/>
      <c r="N6" s="3"/>
      <c r="O6" s="120"/>
      <c r="P6" s="120"/>
      <c r="Q6" s="120"/>
      <c r="R6" s="120"/>
      <c r="S6" s="120"/>
      <c r="T6" s="3" t="s">
        <v>197</v>
      </c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x14ac:dyDescent="0.25">
      <c r="A7" s="120"/>
      <c r="B7" s="120"/>
      <c r="C7" s="3"/>
      <c r="D7" s="3"/>
      <c r="E7" s="3"/>
      <c r="F7" s="120"/>
      <c r="G7" s="120"/>
      <c r="H7" s="120"/>
      <c r="I7" s="120"/>
      <c r="J7" s="120"/>
      <c r="K7" s="3"/>
      <c r="L7" s="4"/>
      <c r="M7" s="3"/>
      <c r="N7" s="3"/>
      <c r="O7" s="120"/>
      <c r="P7" s="120"/>
      <c r="Q7" s="120"/>
      <c r="R7" s="120"/>
      <c r="S7" s="120"/>
      <c r="T7" s="3" t="s">
        <v>198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</row>
    <row r="8" spans="1:30" x14ac:dyDescent="0.25">
      <c r="A8" s="121"/>
      <c r="B8" s="121"/>
      <c r="C8" s="5"/>
      <c r="D8" s="5"/>
      <c r="E8" s="5"/>
      <c r="F8" s="121"/>
      <c r="G8" s="121"/>
      <c r="H8" s="121"/>
      <c r="I8" s="121"/>
      <c r="J8" s="121"/>
      <c r="K8" s="5"/>
      <c r="L8" s="6"/>
      <c r="M8" s="5"/>
      <c r="N8" s="5"/>
      <c r="O8" s="121"/>
      <c r="P8" s="121"/>
      <c r="Q8" s="121"/>
      <c r="R8" s="121"/>
      <c r="S8" s="121"/>
      <c r="T8" s="5" t="s">
        <v>199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2024 йил 2-чорак</vt:lpstr>
      <vt:lpstr>Шартномалар</vt:lpstr>
      <vt:lpstr>'2024 йил 2-чорак'!Заголовки_для_печати</vt:lpstr>
      <vt:lpstr>'Йиллик параметр'!Заголовки_для_печати</vt:lpstr>
      <vt:lpstr>'2024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2024-07-11T09:40:23Z</dcterms:modified>
</cp:coreProperties>
</file>